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kaloosaschools-my.sharepoint.com/personal/catherine_j_boswell_okaloosaschools_com/Documents/Desktop/"/>
    </mc:Choice>
  </mc:AlternateContent>
  <xr:revisionPtr revIDLastSave="0" documentId="8_{843EDB49-49D8-4336-9D5A-82EA596FDFAE}" xr6:coauthVersionLast="36" xr6:coauthVersionMax="36" xr10:uidLastSave="{00000000-0000-0000-0000-000000000000}"/>
  <bookViews>
    <workbookView xWindow="-120" yWindow="-120" windowWidth="29040" windowHeight="15840" firstSheet="3" activeTab="3" xr2:uid="{4278C715-2A63-47B6-9A12-606BEE063242}"/>
  </bookViews>
  <sheets>
    <sheet name="Elementary Calc" sheetId="2" r:id="rId1"/>
    <sheet name="Elementary Parent Form" sheetId="3" r:id="rId2"/>
    <sheet name="Secondary Calc" sheetId="5" r:id="rId3"/>
    <sheet name="Secondary Parent Form" sheetId="4" r:id="rId4"/>
  </sheets>
  <definedNames>
    <definedName name="_xlnm.Print_Area" localSheetId="0">'Elementary Calc'!$A$1:$G$52</definedName>
    <definedName name="_xlnm.Print_Area" localSheetId="1">'Elementary Parent Form'!$A$1:$F$59</definedName>
    <definedName name="_xlnm.Print_Area" localSheetId="2">'Secondary Calc'!$A$1:$F$59</definedName>
    <definedName name="_xlnm.Print_Area" localSheetId="3">'Secondary Parent Form'!$A$1:$G$61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B10" i="3"/>
  <c r="B9" i="3"/>
  <c r="F23" i="4"/>
  <c r="F24" i="4"/>
  <c r="F22" i="4"/>
  <c r="C23" i="4"/>
  <c r="C24" i="4"/>
  <c r="C22" i="4"/>
  <c r="F16" i="4"/>
  <c r="F17" i="4"/>
  <c r="F18" i="4"/>
  <c r="F15" i="4"/>
  <c r="C16" i="4"/>
  <c r="C17" i="4"/>
  <c r="C18" i="4"/>
  <c r="C15" i="4"/>
  <c r="F11" i="4"/>
  <c r="B11" i="4"/>
  <c r="F7" i="4"/>
  <c r="B7" i="4"/>
  <c r="B30" i="5"/>
  <c r="B31" i="5" s="1"/>
  <c r="B22" i="5"/>
  <c r="B23" i="5" s="1"/>
  <c r="F48" i="5"/>
  <c r="F50" i="5" s="1"/>
  <c r="F57" i="5" s="1"/>
  <c r="D48" i="5"/>
  <c r="D50" i="5" s="1"/>
  <c r="D57" i="5" s="1"/>
  <c r="B48" i="5"/>
  <c r="B50" i="5" s="1"/>
  <c r="B57" i="5" s="1"/>
  <c r="F41" i="5"/>
  <c r="F43" i="5" s="1"/>
  <c r="D41" i="5"/>
  <c r="D43" i="5" s="1"/>
  <c r="B41" i="5"/>
  <c r="B43" i="5" s="1"/>
  <c r="A5" i="5"/>
  <c r="B53" i="5" l="1"/>
  <c r="B54" i="5" s="1"/>
  <c r="B58" i="5" s="1"/>
  <c r="B46" i="5"/>
  <c r="B56" i="5" s="1"/>
  <c r="D53" i="5"/>
  <c r="D54" i="5" s="1"/>
  <c r="D58" i="5" s="1"/>
  <c r="D46" i="5"/>
  <c r="D56" i="5" s="1"/>
  <c r="F53" i="5"/>
  <c r="F54" i="5" s="1"/>
  <c r="F58" i="5" s="1"/>
  <c r="F46" i="5"/>
  <c r="F56" i="5" s="1"/>
  <c r="A5" i="4"/>
  <c r="F41" i="2"/>
  <c r="A5" i="3"/>
  <c r="D59" i="5" l="1"/>
  <c r="F23" i="5" s="1"/>
  <c r="F19" i="4" s="1"/>
  <c r="B59" i="5"/>
  <c r="F59" i="5"/>
  <c r="F31" i="5" s="1"/>
  <c r="F8" i="3"/>
  <c r="F16" i="3"/>
  <c r="F22" i="3"/>
  <c r="F21" i="3"/>
  <c r="F20" i="3"/>
  <c r="F19" i="3"/>
  <c r="F18" i="3"/>
  <c r="F17" i="3"/>
  <c r="C17" i="3"/>
  <c r="C18" i="3"/>
  <c r="C19" i="3"/>
  <c r="C20" i="3"/>
  <c r="C21" i="3"/>
  <c r="C22" i="3"/>
  <c r="C16" i="3"/>
  <c r="F12" i="3"/>
  <c r="B12" i="3"/>
  <c r="B8" i="3"/>
  <c r="G22" i="2"/>
  <c r="G21" i="2"/>
  <c r="G20" i="2"/>
  <c r="G19" i="2"/>
  <c r="G18" i="2"/>
  <c r="G17" i="2"/>
  <c r="G16" i="2"/>
  <c r="D17" i="2"/>
  <c r="D18" i="2"/>
  <c r="D19" i="2"/>
  <c r="D20" i="2"/>
  <c r="D21" i="2"/>
  <c r="D22" i="2"/>
  <c r="D16" i="2"/>
  <c r="F43" i="2"/>
  <c r="F50" i="2" s="1"/>
  <c r="E43" i="2"/>
  <c r="E50" i="2" s="1"/>
  <c r="F34" i="2"/>
  <c r="F36" i="2" s="1"/>
  <c r="E34" i="2"/>
  <c r="E36" i="2" s="1"/>
  <c r="F33" i="5" l="1"/>
  <c r="F25" i="4"/>
  <c r="D23" i="2"/>
  <c r="G23" i="2"/>
  <c r="E39" i="2"/>
  <c r="E49" i="2" s="1"/>
  <c r="E46" i="2"/>
  <c r="E47" i="2" s="1"/>
  <c r="E51" i="2" s="1"/>
  <c r="F39" i="2"/>
  <c r="F49" i="2" s="1"/>
  <c r="F46" i="2"/>
  <c r="F47" i="2" s="1"/>
  <c r="F51" i="2" s="1"/>
  <c r="B26" i="2" l="1"/>
  <c r="E52" i="2"/>
  <c r="F52" i="2"/>
  <c r="F27" i="4" l="1"/>
  <c r="F26" i="2"/>
  <c r="F24" i="3" s="1"/>
</calcChain>
</file>

<file path=xl/sharedStrings.xml><?xml version="1.0" encoding="utf-8"?>
<sst xmlns="http://schemas.openxmlformats.org/spreadsheetml/2006/main" count="193" uniqueCount="93">
  <si>
    <t>MIS 6127
Rev 8/24</t>
  </si>
  <si>
    <t>School District of Okaloosa County</t>
  </si>
  <si>
    <t>Cost of Contracted Class for Family Empowerment Scholarship Students</t>
  </si>
  <si>
    <t>Elementary School Classes Only</t>
  </si>
  <si>
    <t>Fiscal Year 2024-2025</t>
  </si>
  <si>
    <t>School Name:</t>
  </si>
  <si>
    <t>Date:</t>
  </si>
  <si>
    <t>School Address:</t>
  </si>
  <si>
    <t>Student Name:</t>
  </si>
  <si>
    <t>Grade:</t>
  </si>
  <si>
    <t>Aug. 12, 2024 - Dec. 20, 2024</t>
  </si>
  <si>
    <t>Jan. 8, 2025 - May 29, 2025</t>
  </si>
  <si>
    <t>Class(es) Taken:</t>
  </si>
  <si>
    <t>1st Semester</t>
  </si>
  <si>
    <t>Mark "X"</t>
  </si>
  <si>
    <t>UFTE</t>
  </si>
  <si>
    <t>2nd Semester</t>
  </si>
  <si>
    <t>English Language Arts</t>
  </si>
  <si>
    <t>Math</t>
  </si>
  <si>
    <t>Science</t>
  </si>
  <si>
    <t>Social Studies</t>
  </si>
  <si>
    <t>Reading</t>
  </si>
  <si>
    <t>PE</t>
  </si>
  <si>
    <t>Music/Art</t>
  </si>
  <si>
    <t>Total FTE</t>
  </si>
  <si>
    <t>Program:</t>
  </si>
  <si>
    <t>(Enter 101 or 102)</t>
  </si>
  <si>
    <t>UFTE Equivalent:</t>
  </si>
  <si>
    <t>Tuition:</t>
  </si>
  <si>
    <t>The area below shows the factors used in the cost calculation.</t>
  </si>
  <si>
    <t>Description</t>
  </si>
  <si>
    <t>101
PK-3</t>
  </si>
  <si>
    <t>102
4-8</t>
  </si>
  <si>
    <t>Unweighted FTE (UFTE)</t>
  </si>
  <si>
    <t>Times Program Cost Factor</t>
  </si>
  <si>
    <t>Equals Weighted FTE (WFTE)</t>
  </si>
  <si>
    <t>Weighted FTE (WFTE)</t>
  </si>
  <si>
    <t>Times Base Funding Amount</t>
  </si>
  <si>
    <t>Times Comparable Wage Factor</t>
  </si>
  <si>
    <t>Equals FEFP Base Funding Allocation</t>
  </si>
  <si>
    <t>Educational Enrichment Instruction Per UFTE</t>
  </si>
  <si>
    <t>Per 1st FEFP - Page 24 of 41</t>
  </si>
  <si>
    <t>Educational Enrichment Instruction Allocation</t>
  </si>
  <si>
    <t>Class Size Reduction Per WFTE</t>
  </si>
  <si>
    <t>Per 1st FEFP - Page 36 &amp; 37 of 41</t>
  </si>
  <si>
    <t>Class Size Reduction Allocation</t>
  </si>
  <si>
    <t>FEFP Base Funding Allocation</t>
  </si>
  <si>
    <t>Total Allocation for 1.00 UFTE - Public Students</t>
  </si>
  <si>
    <t>Elementary Student Enrollment Agreement Under the</t>
  </si>
  <si>
    <t>Family Empowerment Scholarship Program</t>
  </si>
  <si>
    <t>Tuition Amount:</t>
  </si>
  <si>
    <t>The undersigned parent or legal guardian of the Student hereby requests the enrollment of Student under</t>
  </si>
  <si>
    <t>the Family Empowerment Scholarship Program in the school and for the class(es) as shown above and</t>
  </si>
  <si>
    <t>agrees as follows:</t>
  </si>
  <si>
    <t>1.  Student will be required to follow all school rules, the Student Code of Conduct, and all policies of</t>
  </si>
  <si>
    <t xml:space="preserve">      The School Board of Okaloosa County, Florida, during the period of Student's enrollment.</t>
  </si>
  <si>
    <t>2.  The tuition is payable in full prior to the commencement of class(es) or the Student's first day of</t>
  </si>
  <si>
    <t xml:space="preserve">      attendance.</t>
  </si>
  <si>
    <t>3.  There will not be any refund of tuition whether or not Student attends class(es) or withdraws from</t>
  </si>
  <si>
    <t xml:space="preserve">      school.</t>
  </si>
  <si>
    <t>Signed this ______ day of _______________________, 202___.</t>
  </si>
  <si>
    <t>Enrolling Parent/Legal Guardian</t>
  </si>
  <si>
    <t>Signature:  __________________________________________________</t>
  </si>
  <si>
    <t>Print Name:  ________________________________________________</t>
  </si>
  <si>
    <t>Note:  Per Florida Statute 1002.394(4)(a)7, Family Empowerment Scholarship funding may be</t>
  </si>
  <si>
    <t>used to pay contracted services provided by a public school or school district, including classes.</t>
  </si>
  <si>
    <t>If a parent does not proactively disclose participation in FES and the District reports the student</t>
  </si>
  <si>
    <t>for FTE, the student's scholarship eligibility is in jeopardy.</t>
  </si>
  <si>
    <t>FOR SCHOOL USE ONLY:</t>
  </si>
  <si>
    <t>Amount Paid:</t>
  </si>
  <si>
    <t>Cash     Check   (Circle One)</t>
  </si>
  <si>
    <t>School Representative's Name:</t>
  </si>
  <si>
    <t>Title:</t>
  </si>
  <si>
    <t>Signature:</t>
  </si>
  <si>
    <t>Secondary School Classes Only</t>
  </si>
  <si>
    <t>Basic Class(es) Taken:</t>
  </si>
  <si>
    <t>(Enter 102 or 103)</t>
  </si>
  <si>
    <t>No. of Semester Classes:</t>
  </si>
  <si>
    <t>Basic Tuition:</t>
  </si>
  <si>
    <t>CTE Class(es) Taken:</t>
  </si>
  <si>
    <t>300</t>
  </si>
  <si>
    <t>CTE Tuitioin</t>
  </si>
  <si>
    <t>Total Tuition</t>
  </si>
  <si>
    <t>102
6-8</t>
  </si>
  <si>
    <t>103
9-12</t>
  </si>
  <si>
    <t>300
Career</t>
  </si>
  <si>
    <t>Per 1st FEFP - Page 37 &amp; 38 of 41</t>
  </si>
  <si>
    <t>Secondary Student Enrollment Agreement Under the</t>
  </si>
  <si>
    <t>Basic Classes Taken:</t>
  </si>
  <si>
    <t>Basic Tuition Amount:</t>
  </si>
  <si>
    <t>CTE Classes Taken:</t>
  </si>
  <si>
    <t>CTE Tuition Amount:</t>
  </si>
  <si>
    <t>Total Tuition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</si>
</sst>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43" fontId="0" fillId="0" borderId="0" xfId="1" applyFont="1"/>
    <xf numFmtId="164" fontId="0" fillId="0" borderId="0" xfId="1" applyNumberFormat="1" applyFont="1" applyAlignment="1">
      <alignment horizontal="right"/>
    </xf>
    <xf numFmtId="44" fontId="0" fillId="0" borderId="0" xfId="2" applyFont="1"/>
    <xf numFmtId="164" fontId="0" fillId="0" borderId="0" xfId="1" applyNumberFormat="1" applyFont="1"/>
    <xf numFmtId="44" fontId="0" fillId="0" borderId="0" xfId="0" applyNumberFormat="1"/>
    <xf numFmtId="43" fontId="0" fillId="0" borderId="0" xfId="0" applyNumberFormat="1"/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right"/>
    </xf>
    <xf numFmtId="0" fontId="2" fillId="0" borderId="0" xfId="0" applyFont="1"/>
    <xf numFmtId="44" fontId="2" fillId="0" borderId="3" xfId="2" applyFont="1" applyBorder="1"/>
    <xf numFmtId="44" fontId="2" fillId="0" borderId="4" xfId="0" applyNumberFormat="1" applyFont="1" applyBorder="1"/>
    <xf numFmtId="0" fontId="3" fillId="0" borderId="5" xfId="0" quotePrefix="1" applyFont="1" applyBorder="1" applyAlignment="1">
      <alignment horizontal="left"/>
    </xf>
    <xf numFmtId="0" fontId="3" fillId="0" borderId="5" xfId="0" quotePrefix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44" fontId="3" fillId="0" borderId="1" xfId="2" applyFont="1" applyBorder="1" applyAlignment="1" applyProtection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165" fontId="3" fillId="0" borderId="0" xfId="1" applyNumberFormat="1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Continuous"/>
    </xf>
    <xf numFmtId="0" fontId="7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6" fillId="0" borderId="0" xfId="0" applyFont="1" applyAlignment="1">
      <alignment horizontal="centerContinuous"/>
    </xf>
    <xf numFmtId="44" fontId="3" fillId="0" borderId="0" xfId="2" applyFont="1" applyBorder="1" applyAlignment="1" applyProtection="1">
      <alignment horizontal="centerContinuous"/>
    </xf>
    <xf numFmtId="0" fontId="8" fillId="0" borderId="0" xfId="0" applyFont="1" applyAlignment="1">
      <alignment horizontal="left"/>
    </xf>
    <xf numFmtId="164" fontId="6" fillId="0" borderId="2" xfId="1" quotePrefix="1" applyNumberFormat="1" applyFont="1" applyBorder="1" applyAlignment="1" applyProtection="1"/>
    <xf numFmtId="49" fontId="6" fillId="0" borderId="1" xfId="0" quotePrefix="1" applyNumberFormat="1" applyFont="1" applyBorder="1" applyAlignment="1">
      <alignment horizontal="center"/>
    </xf>
    <xf numFmtId="164" fontId="6" fillId="0" borderId="0" xfId="1" quotePrefix="1" applyNumberFormat="1" applyFont="1" applyBorder="1" applyAlignment="1" applyProtection="1"/>
    <xf numFmtId="44" fontId="3" fillId="0" borderId="7" xfId="2" applyFont="1" applyBorder="1" applyAlignment="1" applyProtection="1">
      <alignment horizontal="centerContinuous"/>
    </xf>
    <xf numFmtId="0" fontId="3" fillId="2" borderId="1" xfId="0" quotePrefix="1" applyFont="1" applyFill="1" applyBorder="1" applyAlignment="1" applyProtection="1">
      <alignment horizontal="center"/>
      <protection locked="0"/>
    </xf>
    <xf numFmtId="0" fontId="3" fillId="2" borderId="2" xfId="0" quotePrefix="1" applyFont="1" applyFill="1" applyBorder="1" applyAlignment="1" applyProtection="1">
      <alignment horizontal="center"/>
      <protection locked="0"/>
    </xf>
    <xf numFmtId="0" fontId="3" fillId="0" borderId="6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6" fillId="2" borderId="1" xfId="0" quotePrefix="1" applyFont="1" applyFill="1" applyBorder="1" applyAlignment="1" applyProtection="1">
      <alignment horizontal="center"/>
      <protection locked="0"/>
    </xf>
    <xf numFmtId="49" fontId="6" fillId="2" borderId="1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3" fontId="6" fillId="0" borderId="2" xfId="1" quotePrefix="1" applyFont="1" applyBorder="1" applyAlignment="1" applyProtection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0" fillId="0" borderId="5" xfId="0" applyBorder="1"/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164" fontId="3" fillId="0" borderId="2" xfId="1" quotePrefix="1" applyNumberFormat="1" applyFont="1" applyBorder="1" applyAlignment="1" applyProtection="1"/>
    <xf numFmtId="49" fontId="3" fillId="2" borderId="1" xfId="0" quotePrefix="1" applyNumberFormat="1" applyFont="1" applyFill="1" applyBorder="1" applyAlignment="1" applyProtection="1">
      <alignment horizontal="center"/>
      <protection locked="0"/>
    </xf>
    <xf numFmtId="0" fontId="3" fillId="2" borderId="1" xfId="0" quotePrefix="1" applyFont="1" applyFill="1" applyBorder="1" applyAlignment="1" applyProtection="1">
      <alignment horizontal="center"/>
      <protection locked="0"/>
    </xf>
    <xf numFmtId="0" fontId="3" fillId="0" borderId="1" xfId="0" quotePrefix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6488-065D-45BA-821F-8A02D6F6E95A}">
  <dimension ref="A1:H56"/>
  <sheetViews>
    <sheetView view="pageBreakPreview" zoomScaleNormal="100" zoomScaleSheetLayoutView="100" workbookViewId="0">
      <selection activeCell="B8" sqref="B8:C8"/>
    </sheetView>
  </sheetViews>
  <sheetFormatPr defaultRowHeight="15" x14ac:dyDescent="0.25"/>
  <cols>
    <col min="1" max="1" width="26.85546875" customWidth="1"/>
    <col min="2" max="2" width="15.5703125" customWidth="1"/>
    <col min="3" max="3" width="11.7109375" customWidth="1"/>
    <col min="4" max="4" width="11.140625" customWidth="1"/>
    <col min="5" max="5" width="15.5703125" customWidth="1"/>
    <col min="6" max="6" width="13.7109375" customWidth="1"/>
    <col min="7" max="7" width="10.42578125" customWidth="1"/>
  </cols>
  <sheetData>
    <row r="1" spans="1:7" ht="30" x14ac:dyDescent="0.25">
      <c r="G1" s="60" t="s">
        <v>0</v>
      </c>
    </row>
    <row r="2" spans="1:7" s="23" customFormat="1" ht="18.75" x14ac:dyDescent="0.3">
      <c r="A2" s="22" t="s">
        <v>1</v>
      </c>
      <c r="B2" s="22"/>
      <c r="C2" s="22"/>
      <c r="D2" s="22"/>
      <c r="E2" s="22"/>
      <c r="F2" s="22"/>
      <c r="G2" s="22"/>
    </row>
    <row r="3" spans="1:7" s="23" customFormat="1" ht="18.75" x14ac:dyDescent="0.3">
      <c r="A3" s="22" t="s">
        <v>2</v>
      </c>
      <c r="B3" s="22"/>
      <c r="C3" s="22"/>
      <c r="D3" s="22"/>
      <c r="E3" s="22"/>
      <c r="F3" s="22"/>
      <c r="G3" s="22"/>
    </row>
    <row r="4" spans="1:7" s="23" customFormat="1" ht="18.75" x14ac:dyDescent="0.3">
      <c r="A4" s="22" t="s">
        <v>3</v>
      </c>
      <c r="B4" s="22"/>
      <c r="C4" s="22"/>
      <c r="D4" s="22"/>
      <c r="E4" s="22"/>
      <c r="F4" s="22"/>
      <c r="G4" s="22"/>
    </row>
    <row r="5" spans="1:7" s="23" customFormat="1" ht="18.75" x14ac:dyDescent="0.3">
      <c r="A5" s="22" t="s">
        <v>4</v>
      </c>
      <c r="B5" s="22"/>
      <c r="C5" s="22"/>
      <c r="D5" s="22"/>
      <c r="E5" s="22"/>
      <c r="F5" s="22"/>
      <c r="G5" s="22"/>
    </row>
    <row r="6" spans="1:7" ht="15.75" x14ac:dyDescent="0.25">
      <c r="A6" s="8"/>
      <c r="B6" s="8"/>
      <c r="C6" s="7"/>
      <c r="D6" s="7"/>
      <c r="E6" s="7"/>
      <c r="F6" s="7"/>
    </row>
    <row r="7" spans="1:7" ht="15.75" x14ac:dyDescent="0.25">
      <c r="A7" s="8"/>
      <c r="B7" s="8"/>
      <c r="C7" s="7"/>
      <c r="D7" s="7"/>
      <c r="E7" s="7"/>
      <c r="F7" s="7"/>
    </row>
    <row r="8" spans="1:7" ht="15.75" x14ac:dyDescent="0.25">
      <c r="A8" s="9" t="s">
        <v>5</v>
      </c>
      <c r="B8" s="63"/>
      <c r="C8" s="63"/>
      <c r="D8" s="7"/>
      <c r="E8" s="10" t="s">
        <v>6</v>
      </c>
      <c r="F8" s="52"/>
    </row>
    <row r="9" spans="1:7" ht="15.75" x14ac:dyDescent="0.25">
      <c r="A9" s="9" t="s">
        <v>7</v>
      </c>
      <c r="B9" s="63"/>
      <c r="C9" s="63"/>
      <c r="D9" s="7"/>
      <c r="E9" s="10"/>
      <c r="F9" s="10"/>
    </row>
    <row r="10" spans="1:7" ht="15.75" x14ac:dyDescent="0.25">
      <c r="A10" s="9"/>
      <c r="B10" s="63"/>
      <c r="C10" s="63"/>
      <c r="D10" s="7"/>
      <c r="E10" s="10"/>
      <c r="F10" s="10"/>
    </row>
    <row r="11" spans="1:7" ht="15.75" x14ac:dyDescent="0.25">
      <c r="A11" s="9"/>
    </row>
    <row r="12" spans="1:7" ht="15.75" x14ac:dyDescent="0.25">
      <c r="A12" s="9" t="s">
        <v>8</v>
      </c>
      <c r="B12" s="63"/>
      <c r="C12" s="63"/>
      <c r="D12" s="7"/>
      <c r="E12" s="10" t="s">
        <v>9</v>
      </c>
      <c r="F12" s="54"/>
    </row>
    <row r="13" spans="1:7" ht="15.75" x14ac:dyDescent="0.25">
      <c r="A13" s="9"/>
    </row>
    <row r="14" spans="1:7" s="27" customFormat="1" ht="15.75" x14ac:dyDescent="0.25">
      <c r="A14" s="9"/>
      <c r="B14" s="7" t="s">
        <v>10</v>
      </c>
      <c r="C14" s="7"/>
      <c r="D14" s="7"/>
      <c r="E14" s="7" t="s">
        <v>11</v>
      </c>
      <c r="F14" s="7"/>
      <c r="G14" s="7"/>
    </row>
    <row r="15" spans="1:7" s="27" customFormat="1" ht="15.75" x14ac:dyDescent="0.25">
      <c r="A15" s="26" t="s">
        <v>12</v>
      </c>
      <c r="B15" s="28" t="s">
        <v>13</v>
      </c>
      <c r="C15" s="28" t="s">
        <v>14</v>
      </c>
      <c r="D15" s="28" t="s">
        <v>15</v>
      </c>
      <c r="E15" s="28" t="s">
        <v>16</v>
      </c>
      <c r="F15" s="28" t="s">
        <v>14</v>
      </c>
      <c r="G15" s="28" t="s">
        <v>15</v>
      </c>
    </row>
    <row r="16" spans="1:7" ht="15.75" x14ac:dyDescent="0.25">
      <c r="A16" s="9" t="s">
        <v>17</v>
      </c>
      <c r="B16" s="24">
        <v>0.1384</v>
      </c>
      <c r="C16" s="41"/>
      <c r="D16" s="29">
        <f>IF(C16="X",B16,0)</f>
        <v>0</v>
      </c>
      <c r="E16" s="24">
        <v>0.1384</v>
      </c>
      <c r="F16" s="41"/>
      <c r="G16" s="29">
        <f>IF(F16="X",E16,0)</f>
        <v>0</v>
      </c>
    </row>
    <row r="17" spans="1:7" ht="15.75" x14ac:dyDescent="0.25">
      <c r="A17" s="9" t="s">
        <v>18</v>
      </c>
      <c r="B17" s="24">
        <v>0.1384</v>
      </c>
      <c r="C17" s="42"/>
      <c r="D17" s="29">
        <f t="shared" ref="D17:D22" si="0">IF(C17="X",B17,0)</f>
        <v>0</v>
      </c>
      <c r="E17" s="24">
        <v>0.1384</v>
      </c>
      <c r="F17" s="42"/>
      <c r="G17" s="29">
        <f t="shared" ref="G17:G22" si="1">IF(F17="X",E17,0)</f>
        <v>0</v>
      </c>
    </row>
    <row r="18" spans="1:7" ht="15.75" x14ac:dyDescent="0.25">
      <c r="A18" s="9" t="s">
        <v>19</v>
      </c>
      <c r="B18" s="24">
        <v>7.6999999999999999E-2</v>
      </c>
      <c r="C18" s="42"/>
      <c r="D18" s="29">
        <f t="shared" si="0"/>
        <v>0</v>
      </c>
      <c r="E18" s="24">
        <v>7.6999999999999999E-2</v>
      </c>
      <c r="F18" s="42"/>
      <c r="G18" s="29">
        <f t="shared" si="1"/>
        <v>0</v>
      </c>
    </row>
    <row r="19" spans="1:7" ht="15.75" x14ac:dyDescent="0.25">
      <c r="A19" s="9" t="s">
        <v>20</v>
      </c>
      <c r="B19" s="24">
        <v>3.0800000000000001E-2</v>
      </c>
      <c r="C19" s="42"/>
      <c r="D19" s="29">
        <f t="shared" si="0"/>
        <v>0</v>
      </c>
      <c r="E19" s="24">
        <v>3.0800000000000001E-2</v>
      </c>
      <c r="F19" s="42"/>
      <c r="G19" s="29">
        <f t="shared" si="1"/>
        <v>0</v>
      </c>
    </row>
    <row r="20" spans="1:7" ht="15.75" x14ac:dyDescent="0.25">
      <c r="A20" s="9" t="s">
        <v>21</v>
      </c>
      <c r="B20" s="24">
        <v>4.6100000000000002E-2</v>
      </c>
      <c r="C20" s="42"/>
      <c r="D20" s="29">
        <f t="shared" si="0"/>
        <v>0</v>
      </c>
      <c r="E20" s="24">
        <v>4.6100000000000002E-2</v>
      </c>
      <c r="F20" s="42"/>
      <c r="G20" s="29">
        <f t="shared" si="1"/>
        <v>0</v>
      </c>
    </row>
    <row r="21" spans="1:7" ht="15.75" x14ac:dyDescent="0.25">
      <c r="A21" s="9" t="s">
        <v>22</v>
      </c>
      <c r="B21" s="24">
        <v>5.5399999999999998E-2</v>
      </c>
      <c r="C21" s="42"/>
      <c r="D21" s="29">
        <f t="shared" si="0"/>
        <v>0</v>
      </c>
      <c r="E21" s="24">
        <v>5.5399999999999998E-2</v>
      </c>
      <c r="F21" s="42"/>
      <c r="G21" s="29">
        <f t="shared" si="1"/>
        <v>0</v>
      </c>
    </row>
    <row r="22" spans="1:7" ht="15.75" x14ac:dyDescent="0.25">
      <c r="A22" s="9" t="s">
        <v>23</v>
      </c>
      <c r="B22" s="24">
        <v>1.38E-2</v>
      </c>
      <c r="C22" s="42"/>
      <c r="D22" s="29">
        <f t="shared" si="0"/>
        <v>0</v>
      </c>
      <c r="E22" s="24">
        <v>1.38E-2</v>
      </c>
      <c r="F22" s="42"/>
      <c r="G22" s="29">
        <f t="shared" si="1"/>
        <v>0</v>
      </c>
    </row>
    <row r="23" spans="1:7" ht="15.75" x14ac:dyDescent="0.25">
      <c r="A23" s="9" t="s">
        <v>24</v>
      </c>
      <c r="B23" s="43"/>
      <c r="C23" s="43"/>
      <c r="D23" s="25">
        <f>SUM(D16:D22)</f>
        <v>0</v>
      </c>
      <c r="E23" s="10"/>
      <c r="F23" s="10"/>
      <c r="G23" s="25">
        <f>SUM(G16:G22)</f>
        <v>0</v>
      </c>
    </row>
    <row r="24" spans="1:7" ht="15.75" x14ac:dyDescent="0.25">
      <c r="A24" s="9"/>
      <c r="B24" s="44"/>
      <c r="C24" s="44"/>
      <c r="D24" s="7"/>
      <c r="E24" s="7"/>
      <c r="F24" s="7"/>
    </row>
    <row r="25" spans="1:7" ht="15.75" x14ac:dyDescent="0.25">
      <c r="A25" s="9" t="s">
        <v>25</v>
      </c>
      <c r="B25" s="62"/>
      <c r="C25" s="62"/>
      <c r="D25" s="30" t="s">
        <v>26</v>
      </c>
      <c r="E25" s="7"/>
      <c r="F25" s="7"/>
    </row>
    <row r="26" spans="1:7" ht="15.75" x14ac:dyDescent="0.25">
      <c r="A26" s="9" t="s">
        <v>27</v>
      </c>
      <c r="B26" s="61" t="str">
        <f>IF(B25="101",ROUND((D23+G23)*E33,4),IF(B25="102",ROUND((D23+G23)*F33,4),"ERROR"))</f>
        <v>ERROR</v>
      </c>
      <c r="C26" s="61"/>
      <c r="D26" s="7"/>
      <c r="E26" s="10" t="s">
        <v>28</v>
      </c>
      <c r="F26" s="21" t="b">
        <f>IF(B25="101",ROUND(B26/E33*E52,0),IF(B25="102",ROUND(B26/F33*F52,0),IF(B25="103","ERROR",IF(B25="300","ERROR"))))</f>
        <v>0</v>
      </c>
    </row>
    <row r="27" spans="1:7" ht="16.5" thickBot="1" x14ac:dyDescent="0.3">
      <c r="A27" s="18"/>
      <c r="B27" s="19"/>
      <c r="C27" s="20"/>
      <c r="D27" s="20"/>
      <c r="E27" s="20"/>
      <c r="F27" s="20"/>
      <c r="G27" s="20"/>
    </row>
    <row r="28" spans="1:7" ht="15.75" x14ac:dyDescent="0.25">
      <c r="A28" s="9"/>
      <c r="B28" s="8"/>
      <c r="C28" s="7"/>
      <c r="D28" s="7"/>
      <c r="E28" s="7"/>
      <c r="F28" s="7"/>
    </row>
    <row r="29" spans="1:7" ht="15.75" x14ac:dyDescent="0.25">
      <c r="A29" s="9" t="s">
        <v>29</v>
      </c>
      <c r="B29" s="8"/>
      <c r="C29" s="7"/>
      <c r="D29" s="7"/>
      <c r="E29" s="7"/>
      <c r="F29" s="7"/>
    </row>
    <row r="30" spans="1:7" ht="15.75" x14ac:dyDescent="0.25">
      <c r="A30" s="8"/>
      <c r="B30" s="8"/>
      <c r="C30" s="7"/>
      <c r="D30" s="7"/>
      <c r="E30" s="7"/>
      <c r="F30" s="7"/>
    </row>
    <row r="31" spans="1:7" ht="30" x14ac:dyDescent="0.25">
      <c r="A31" s="11" t="s">
        <v>30</v>
      </c>
      <c r="B31" s="12"/>
      <c r="C31" s="12"/>
      <c r="D31" s="12"/>
      <c r="E31" s="13" t="s">
        <v>31</v>
      </c>
      <c r="F31" s="13" t="s">
        <v>32</v>
      </c>
    </row>
    <row r="32" spans="1:7" x14ac:dyDescent="0.25">
      <c r="A32" t="s">
        <v>33</v>
      </c>
      <c r="E32" s="4">
        <v>1</v>
      </c>
      <c r="F32" s="4">
        <v>1</v>
      </c>
    </row>
    <row r="33" spans="1:8" x14ac:dyDescent="0.25">
      <c r="A33" t="s">
        <v>34</v>
      </c>
      <c r="E33" s="14">
        <v>1.1180000000000001</v>
      </c>
      <c r="F33" s="14">
        <v>1</v>
      </c>
    </row>
    <row r="34" spans="1:8" x14ac:dyDescent="0.25">
      <c r="A34" t="s">
        <v>35</v>
      </c>
      <c r="E34" s="2">
        <f>ROUND(E32*E33,3)</f>
        <v>1.1180000000000001</v>
      </c>
      <c r="F34" s="2">
        <f>ROUND(F32*F33,3)</f>
        <v>1</v>
      </c>
    </row>
    <row r="35" spans="1:8" x14ac:dyDescent="0.25">
      <c r="E35" s="2"/>
      <c r="F35" s="2"/>
    </row>
    <row r="36" spans="1:8" x14ac:dyDescent="0.25">
      <c r="A36" t="s">
        <v>36</v>
      </c>
      <c r="E36" s="2">
        <f>+E34</f>
        <v>1.1180000000000001</v>
      </c>
      <c r="F36" s="2">
        <f>+F34</f>
        <v>1</v>
      </c>
    </row>
    <row r="37" spans="1:8" x14ac:dyDescent="0.25">
      <c r="A37" t="s">
        <v>37</v>
      </c>
      <c r="E37" s="3">
        <v>5330.98</v>
      </c>
      <c r="F37" s="3">
        <v>5330.98</v>
      </c>
    </row>
    <row r="38" spans="1:8" x14ac:dyDescent="0.25">
      <c r="A38" t="s">
        <v>38</v>
      </c>
      <c r="E38" s="4">
        <v>1</v>
      </c>
      <c r="F38" s="4">
        <v>1</v>
      </c>
    </row>
    <row r="39" spans="1:8" ht="15.75" thickBot="1" x14ac:dyDescent="0.3">
      <c r="A39" s="15" t="s">
        <v>39</v>
      </c>
      <c r="B39" s="15"/>
      <c r="E39" s="16">
        <f>ROUND(E36*E37*E38,2)</f>
        <v>5960.04</v>
      </c>
      <c r="F39" s="16">
        <f>ROUND(F36*F37*F38,2)</f>
        <v>5330.98</v>
      </c>
    </row>
    <row r="41" spans="1:8" x14ac:dyDescent="0.25">
      <c r="A41" t="s">
        <v>40</v>
      </c>
      <c r="E41" s="3">
        <v>271.66000000000003</v>
      </c>
      <c r="F41" s="3">
        <f>+E41</f>
        <v>271.66000000000003</v>
      </c>
      <c r="H41" t="s">
        <v>41</v>
      </c>
    </row>
    <row r="42" spans="1:8" x14ac:dyDescent="0.25">
      <c r="A42" t="s">
        <v>33</v>
      </c>
      <c r="E42" s="4">
        <v>1</v>
      </c>
      <c r="F42" s="4">
        <v>1</v>
      </c>
    </row>
    <row r="43" spans="1:8" ht="15.75" thickBot="1" x14ac:dyDescent="0.3">
      <c r="A43" s="15" t="s">
        <v>42</v>
      </c>
      <c r="E43" s="16">
        <f>ROUND(E42*E41,2)</f>
        <v>271.66000000000003</v>
      </c>
      <c r="F43" s="16">
        <f>ROUND(F42*F41,2)</f>
        <v>271.66000000000003</v>
      </c>
    </row>
    <row r="44" spans="1:8" x14ac:dyDescent="0.25">
      <c r="E44" s="1"/>
      <c r="F44" s="1"/>
    </row>
    <row r="45" spans="1:8" x14ac:dyDescent="0.25">
      <c r="A45" t="s">
        <v>43</v>
      </c>
      <c r="E45" s="3">
        <v>950.92</v>
      </c>
      <c r="F45" s="3">
        <v>907.92</v>
      </c>
      <c r="H45" t="s">
        <v>44</v>
      </c>
    </row>
    <row r="46" spans="1:8" x14ac:dyDescent="0.25">
      <c r="A46" t="s">
        <v>36</v>
      </c>
      <c r="E46" s="2">
        <f>+E36</f>
        <v>1.1180000000000001</v>
      </c>
      <c r="F46" s="2">
        <f>+F36</f>
        <v>1</v>
      </c>
    </row>
    <row r="47" spans="1:8" ht="15.75" thickBot="1" x14ac:dyDescent="0.3">
      <c r="A47" s="15" t="s">
        <v>45</v>
      </c>
      <c r="E47" s="16">
        <f>ROUND(E46*E45,2)</f>
        <v>1063.1300000000001</v>
      </c>
      <c r="F47" s="16">
        <f>ROUND(F46*F45,2)</f>
        <v>907.92</v>
      </c>
    </row>
    <row r="48" spans="1:8" x14ac:dyDescent="0.25">
      <c r="E48" s="1"/>
      <c r="F48" s="1"/>
    </row>
    <row r="49" spans="1:6" x14ac:dyDescent="0.25">
      <c r="A49" t="s">
        <v>46</v>
      </c>
      <c r="E49" s="5">
        <f>+E39</f>
        <v>5960.04</v>
      </c>
      <c r="F49" s="5">
        <f>+F39</f>
        <v>5330.98</v>
      </c>
    </row>
    <row r="50" spans="1:6" x14ac:dyDescent="0.25">
      <c r="A50" t="s">
        <v>42</v>
      </c>
      <c r="E50" s="6">
        <f>+E43</f>
        <v>271.66000000000003</v>
      </c>
      <c r="F50" s="6">
        <f>+F43</f>
        <v>271.66000000000003</v>
      </c>
    </row>
    <row r="51" spans="1:6" x14ac:dyDescent="0.25">
      <c r="A51" t="s">
        <v>45</v>
      </c>
      <c r="E51" s="6">
        <f>+E47</f>
        <v>1063.1300000000001</v>
      </c>
      <c r="F51" s="6">
        <f>+F47</f>
        <v>907.92</v>
      </c>
    </row>
    <row r="52" spans="1:6" ht="15.75" thickBot="1" x14ac:dyDescent="0.3">
      <c r="A52" s="15" t="s">
        <v>47</v>
      </c>
      <c r="B52" s="15"/>
      <c r="E52" s="17">
        <f>SUM(E49:E51)</f>
        <v>7294.83</v>
      </c>
      <c r="F52" s="17">
        <f>SUM(F49:F51)</f>
        <v>6510.5599999999995</v>
      </c>
    </row>
    <row r="53" spans="1:6" ht="16.5" thickTop="1" x14ac:dyDescent="0.25">
      <c r="E53" s="7"/>
      <c r="F53" s="7"/>
    </row>
    <row r="54" spans="1:6" ht="15.75" x14ac:dyDescent="0.25">
      <c r="E54" s="7"/>
      <c r="F54" s="7"/>
    </row>
    <row r="55" spans="1:6" ht="15.75" x14ac:dyDescent="0.25">
      <c r="E55" s="7"/>
      <c r="F55" s="7"/>
    </row>
    <row r="56" spans="1:6" ht="15.75" x14ac:dyDescent="0.25">
      <c r="E56" s="7"/>
      <c r="F56" s="7"/>
    </row>
  </sheetData>
  <sheetProtection sheet="1" objects="1" scenarios="1" selectLockedCells="1"/>
  <mergeCells count="6">
    <mergeCell ref="B26:C26"/>
    <mergeCell ref="B25:C25"/>
    <mergeCell ref="B8:C8"/>
    <mergeCell ref="B12:C12"/>
    <mergeCell ref="B9:C9"/>
    <mergeCell ref="B10:C10"/>
  </mergeCells>
  <printOptions horizontalCentered="1"/>
  <pageMargins left="0.7" right="0.7" top="0.75" bottom="0.75" header="0.3" footer="0.3"/>
  <pageSetup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2858-A99F-40E0-9A81-55E68548E927}">
  <sheetPr>
    <pageSetUpPr fitToPage="1"/>
  </sheetPr>
  <dimension ref="A1:H59"/>
  <sheetViews>
    <sheetView view="pageBreakPreview" zoomScale="120" zoomScaleNormal="100" zoomScaleSheetLayoutView="120" workbookViewId="0">
      <selection activeCell="F2" sqref="F2"/>
    </sheetView>
  </sheetViews>
  <sheetFormatPr defaultRowHeight="15" x14ac:dyDescent="0.25"/>
  <cols>
    <col min="1" max="1" width="26.85546875" customWidth="1"/>
    <col min="2" max="2" width="9" customWidth="1"/>
    <col min="3" max="3" width="17.42578125" customWidth="1"/>
    <col min="4" max="4" width="7.85546875" customWidth="1"/>
    <col min="5" max="5" width="8.28515625" customWidth="1"/>
    <col min="6" max="6" width="19.7109375" customWidth="1"/>
    <col min="7" max="7" width="7.85546875" style="55" customWidth="1"/>
  </cols>
  <sheetData>
    <row r="1" spans="1:8" ht="30" x14ac:dyDescent="0.25">
      <c r="F1" s="60" t="s">
        <v>0</v>
      </c>
    </row>
    <row r="2" spans="1:8" s="23" customFormat="1" ht="18.75" x14ac:dyDescent="0.3">
      <c r="A2" s="22" t="s">
        <v>1</v>
      </c>
      <c r="B2" s="22"/>
      <c r="C2" s="22"/>
      <c r="D2" s="22"/>
      <c r="E2" s="22"/>
      <c r="F2" s="22"/>
      <c r="G2" s="22"/>
    </row>
    <row r="3" spans="1:8" s="23" customFormat="1" ht="18.75" x14ac:dyDescent="0.3">
      <c r="A3" s="22" t="s">
        <v>48</v>
      </c>
      <c r="B3" s="22"/>
      <c r="C3" s="22"/>
      <c r="D3" s="22"/>
      <c r="E3" s="22"/>
      <c r="F3" s="22"/>
      <c r="G3" s="22"/>
    </row>
    <row r="4" spans="1:8" s="23" customFormat="1" ht="18.75" x14ac:dyDescent="0.3">
      <c r="A4" s="22" t="s">
        <v>49</v>
      </c>
      <c r="B4" s="22"/>
      <c r="C4" s="22"/>
      <c r="D4" s="22"/>
      <c r="E4" s="22"/>
      <c r="F4" s="22"/>
      <c r="G4" s="22"/>
    </row>
    <row r="5" spans="1:8" s="23" customFormat="1" ht="18.75" x14ac:dyDescent="0.3">
      <c r="A5" s="22" t="str">
        <f>+'Elementary Calc'!A5</f>
        <v>Fiscal Year 2024-2025</v>
      </c>
      <c r="B5" s="22"/>
      <c r="C5" s="22"/>
      <c r="D5" s="22"/>
      <c r="E5" s="22"/>
      <c r="F5" s="22"/>
      <c r="G5" s="22"/>
    </row>
    <row r="6" spans="1:8" ht="15.75" x14ac:dyDescent="0.25">
      <c r="A6" s="8"/>
      <c r="B6" s="8"/>
      <c r="C6" s="7"/>
      <c r="D6" s="7"/>
      <c r="E6" s="7"/>
      <c r="F6" s="7"/>
      <c r="G6" s="10"/>
    </row>
    <row r="7" spans="1:8" ht="15.75" x14ac:dyDescent="0.25">
      <c r="A7" s="8"/>
      <c r="B7" s="8"/>
      <c r="C7" s="7"/>
      <c r="D7" s="7"/>
      <c r="E7" s="7"/>
      <c r="F7" s="7"/>
      <c r="G7" s="10"/>
    </row>
    <row r="8" spans="1:8" ht="15.75" x14ac:dyDescent="0.25">
      <c r="A8" s="9" t="s">
        <v>5</v>
      </c>
      <c r="B8" s="64">
        <f>+'Elementary Calc'!B8:C8</f>
        <v>0</v>
      </c>
      <c r="C8" s="64"/>
      <c r="D8" s="7"/>
      <c r="E8" s="10" t="s">
        <v>6</v>
      </c>
      <c r="F8" s="31">
        <f>+'Elementary Calc'!F8</f>
        <v>0</v>
      </c>
      <c r="G8" s="10"/>
    </row>
    <row r="9" spans="1:8" ht="15.75" x14ac:dyDescent="0.25">
      <c r="A9" s="9" t="s">
        <v>7</v>
      </c>
      <c r="B9" s="64">
        <f>+'Elementary Calc'!B9:C9</f>
        <v>0</v>
      </c>
      <c r="C9" s="64"/>
      <c r="D9" s="7"/>
      <c r="E9" s="10"/>
      <c r="F9" s="10"/>
      <c r="G9" s="10"/>
      <c r="H9" s="10"/>
    </row>
    <row r="10" spans="1:8" ht="15.75" x14ac:dyDescent="0.25">
      <c r="A10" s="9"/>
      <c r="B10" s="64">
        <f>+'Elementary Calc'!B10:C10</f>
        <v>0</v>
      </c>
      <c r="C10" s="64"/>
      <c r="D10" s="7"/>
      <c r="E10" s="10"/>
      <c r="F10" s="10"/>
      <c r="G10" s="10"/>
      <c r="H10" s="10"/>
    </row>
    <row r="11" spans="1:8" ht="15.75" x14ac:dyDescent="0.25">
      <c r="A11" s="8"/>
      <c r="B11" s="8"/>
      <c r="C11" s="7"/>
      <c r="D11" s="7"/>
      <c r="E11" s="7"/>
      <c r="F11" s="7"/>
      <c r="G11" s="10"/>
    </row>
    <row r="12" spans="1:8" ht="15.75" x14ac:dyDescent="0.25">
      <c r="A12" s="9" t="s">
        <v>8</v>
      </c>
      <c r="B12" s="64">
        <f>+'Elementary Calc'!B12:C12</f>
        <v>0</v>
      </c>
      <c r="C12" s="64"/>
      <c r="D12" s="7"/>
      <c r="E12" s="10" t="s">
        <v>9</v>
      </c>
      <c r="F12" s="31">
        <f>+'Elementary Calc'!F12</f>
        <v>0</v>
      </c>
      <c r="G12" s="10"/>
    </row>
    <row r="13" spans="1:8" ht="15.75" x14ac:dyDescent="0.25">
      <c r="A13" s="9"/>
    </row>
    <row r="14" spans="1:8" ht="15.75" x14ac:dyDescent="0.25">
      <c r="A14" s="9"/>
      <c r="C14" s="47" t="s">
        <v>10</v>
      </c>
      <c r="D14" s="7"/>
      <c r="E14" s="7"/>
      <c r="F14" s="47" t="s">
        <v>11</v>
      </c>
      <c r="G14" s="10"/>
      <c r="H14" s="7"/>
    </row>
    <row r="15" spans="1:8" s="27" customFormat="1" ht="15.75" x14ac:dyDescent="0.25">
      <c r="A15" s="26" t="s">
        <v>12</v>
      </c>
      <c r="C15" s="28" t="s">
        <v>13</v>
      </c>
      <c r="D15" s="15"/>
      <c r="E15" s="26"/>
      <c r="F15" s="28" t="s">
        <v>16</v>
      </c>
      <c r="G15" s="56"/>
    </row>
    <row r="16" spans="1:8" ht="15.75" x14ac:dyDescent="0.25">
      <c r="A16" s="32" t="s">
        <v>17</v>
      </c>
      <c r="C16" s="33" t="str">
        <f>IF('Elementary Calc'!C16="x","X","")</f>
        <v/>
      </c>
      <c r="F16" s="33" t="str">
        <f>IF('Elementary Calc'!F16="x","X","")</f>
        <v/>
      </c>
    </row>
    <row r="17" spans="1:7" ht="15.75" x14ac:dyDescent="0.25">
      <c r="A17" s="32" t="s">
        <v>18</v>
      </c>
      <c r="C17" s="33" t="str">
        <f>IF('Elementary Calc'!C17="x","X","")</f>
        <v/>
      </c>
      <c r="F17" s="33" t="str">
        <f>IF('Elementary Calc'!F17="x","X","")</f>
        <v/>
      </c>
    </row>
    <row r="18" spans="1:7" ht="15.75" x14ac:dyDescent="0.25">
      <c r="A18" s="32" t="s">
        <v>19</v>
      </c>
      <c r="C18" s="33" t="str">
        <f>IF('Elementary Calc'!C18="x","X","")</f>
        <v/>
      </c>
      <c r="F18" s="33" t="str">
        <f>IF('Elementary Calc'!F18="x","X","")</f>
        <v/>
      </c>
    </row>
    <row r="19" spans="1:7" ht="15.75" x14ac:dyDescent="0.25">
      <c r="A19" s="32" t="s">
        <v>20</v>
      </c>
      <c r="C19" s="33" t="str">
        <f>IF('Elementary Calc'!C19="x","X","")</f>
        <v/>
      </c>
      <c r="F19" s="33" t="str">
        <f>IF('Elementary Calc'!F19="x","X","")</f>
        <v/>
      </c>
    </row>
    <row r="20" spans="1:7" ht="15.75" x14ac:dyDescent="0.25">
      <c r="A20" s="32" t="s">
        <v>21</v>
      </c>
      <c r="C20" s="33" t="str">
        <f>IF('Elementary Calc'!C20="x","X","")</f>
        <v/>
      </c>
      <c r="F20" s="33" t="str">
        <f>IF('Elementary Calc'!F20="x","X","")</f>
        <v/>
      </c>
    </row>
    <row r="21" spans="1:7" ht="15.75" x14ac:dyDescent="0.25">
      <c r="A21" s="32" t="s">
        <v>22</v>
      </c>
      <c r="C21" s="33" t="str">
        <f>IF('Elementary Calc'!C21="x","X","")</f>
        <v/>
      </c>
      <c r="F21" s="33" t="str">
        <f>IF('Elementary Calc'!F21="x","X","")</f>
        <v/>
      </c>
    </row>
    <row r="22" spans="1:7" ht="15.75" x14ac:dyDescent="0.25">
      <c r="A22" s="32" t="s">
        <v>23</v>
      </c>
      <c r="C22" s="33" t="str">
        <f>IF('Elementary Calc'!C22="x","X","")</f>
        <v/>
      </c>
      <c r="F22" s="33" t="str">
        <f>IF('Elementary Calc'!F22="x","X","")</f>
        <v/>
      </c>
    </row>
    <row r="23" spans="1:7" ht="15.75" x14ac:dyDescent="0.25">
      <c r="A23" s="9"/>
      <c r="B23" s="44"/>
      <c r="C23" s="44"/>
      <c r="D23" s="7"/>
      <c r="E23" s="7"/>
      <c r="F23" s="7"/>
      <c r="G23" s="10"/>
    </row>
    <row r="24" spans="1:7" ht="15.75" x14ac:dyDescent="0.25">
      <c r="A24" s="9" t="s">
        <v>50</v>
      </c>
      <c r="B24" s="7"/>
      <c r="C24" s="7"/>
      <c r="D24" s="7"/>
      <c r="E24" s="7"/>
      <c r="F24" s="21" t="b">
        <f>+'Elementary Calc'!F26</f>
        <v>0</v>
      </c>
      <c r="G24" s="10"/>
    </row>
    <row r="25" spans="1:7" ht="15.75" x14ac:dyDescent="0.25">
      <c r="E25" s="7"/>
      <c r="F25" s="7"/>
    </row>
    <row r="26" spans="1:7" ht="15.75" x14ac:dyDescent="0.25">
      <c r="E26" s="7"/>
      <c r="F26" s="7"/>
    </row>
    <row r="27" spans="1:7" ht="15.75" x14ac:dyDescent="0.25">
      <c r="A27" t="s">
        <v>51</v>
      </c>
      <c r="E27" s="7"/>
      <c r="F27" s="7"/>
    </row>
    <row r="28" spans="1:7" ht="15.75" x14ac:dyDescent="0.25">
      <c r="A28" t="s">
        <v>52</v>
      </c>
      <c r="E28" s="7"/>
      <c r="F28" s="7"/>
    </row>
    <row r="29" spans="1:7" ht="15.75" x14ac:dyDescent="0.25">
      <c r="A29" t="s">
        <v>53</v>
      </c>
      <c r="E29" s="7"/>
      <c r="F29" s="7"/>
    </row>
    <row r="31" spans="1:7" x14ac:dyDescent="0.25">
      <c r="A31" t="s">
        <v>54</v>
      </c>
    </row>
    <row r="32" spans="1:7" x14ac:dyDescent="0.25">
      <c r="A32" t="s">
        <v>55</v>
      </c>
    </row>
    <row r="33" spans="1:2" x14ac:dyDescent="0.25">
      <c r="A33" t="s">
        <v>56</v>
      </c>
    </row>
    <row r="34" spans="1:2" x14ac:dyDescent="0.25">
      <c r="A34" t="s">
        <v>57</v>
      </c>
    </row>
    <row r="35" spans="1:2" x14ac:dyDescent="0.25">
      <c r="A35" t="s">
        <v>58</v>
      </c>
    </row>
    <row r="36" spans="1:2" x14ac:dyDescent="0.25">
      <c r="A36" t="s">
        <v>59</v>
      </c>
    </row>
    <row r="38" spans="1:2" x14ac:dyDescent="0.25">
      <c r="A38" t="s">
        <v>60</v>
      </c>
    </row>
    <row r="40" spans="1:2" x14ac:dyDescent="0.25">
      <c r="B40" t="s">
        <v>61</v>
      </c>
    </row>
    <row r="43" spans="1:2" x14ac:dyDescent="0.25">
      <c r="B43" t="s">
        <v>62</v>
      </c>
    </row>
    <row r="45" spans="1:2" x14ac:dyDescent="0.25">
      <c r="B45" t="s">
        <v>63</v>
      </c>
    </row>
    <row r="48" spans="1:2" x14ac:dyDescent="0.25">
      <c r="A48" t="s">
        <v>64</v>
      </c>
    </row>
    <row r="49" spans="1:7" x14ac:dyDescent="0.25">
      <c r="A49" t="s">
        <v>65</v>
      </c>
    </row>
    <row r="50" spans="1:7" x14ac:dyDescent="0.25">
      <c r="A50" t="s">
        <v>66</v>
      </c>
    </row>
    <row r="51" spans="1:7" x14ac:dyDescent="0.25">
      <c r="A51" t="s">
        <v>67</v>
      </c>
    </row>
    <row r="52" spans="1:7" ht="15.75" thickBot="1" x14ac:dyDescent="0.3">
      <c r="A52" s="51"/>
      <c r="B52" s="51"/>
      <c r="C52" s="51"/>
      <c r="D52" s="51"/>
      <c r="E52" s="51"/>
      <c r="F52" s="51"/>
      <c r="G52" s="57"/>
    </row>
    <row r="54" spans="1:7" x14ac:dyDescent="0.25">
      <c r="A54" s="58" t="s">
        <v>68</v>
      </c>
    </row>
    <row r="55" spans="1:7" ht="26.25" customHeight="1" x14ac:dyDescent="0.25">
      <c r="A55" t="s">
        <v>69</v>
      </c>
      <c r="B55" s="12"/>
      <c r="C55" s="12"/>
      <c r="D55" s="53"/>
      <c r="E55" t="s">
        <v>70</v>
      </c>
    </row>
    <row r="56" spans="1:7" ht="26.25" customHeight="1" x14ac:dyDescent="0.25">
      <c r="A56" t="s">
        <v>71</v>
      </c>
      <c r="C56" s="12"/>
      <c r="D56" s="12"/>
      <c r="E56" s="12"/>
      <c r="F56" s="12"/>
    </row>
    <row r="57" spans="1:7" ht="26.25" customHeight="1" x14ac:dyDescent="0.25">
      <c r="A57" t="s">
        <v>72</v>
      </c>
      <c r="C57" s="12"/>
      <c r="D57" s="12"/>
      <c r="E57" s="12"/>
      <c r="F57" s="12"/>
    </row>
    <row r="58" spans="1:7" ht="26.25" customHeight="1" x14ac:dyDescent="0.25">
      <c r="A58" t="s">
        <v>73</v>
      </c>
      <c r="C58" s="12"/>
      <c r="D58" s="12"/>
      <c r="E58" s="12"/>
      <c r="F58" s="12"/>
    </row>
    <row r="59" spans="1:7" ht="26.25" customHeight="1" x14ac:dyDescent="0.25">
      <c r="A59" t="s">
        <v>6</v>
      </c>
      <c r="C59" s="12"/>
      <c r="D59" s="12"/>
      <c r="E59" s="12"/>
      <c r="F59" s="12"/>
    </row>
  </sheetData>
  <sheetProtection sheet="1" objects="1" scenarios="1" selectLockedCells="1"/>
  <mergeCells count="4">
    <mergeCell ref="B8:C8"/>
    <mergeCell ref="B12:C12"/>
    <mergeCell ref="B9:C9"/>
    <mergeCell ref="B10:C10"/>
  </mergeCells>
  <printOptions horizontalCentered="1"/>
  <pageMargins left="0.7" right="0.7" top="0.75" bottom="0.75" header="0.3" footer="0.3"/>
  <pageSetup scale="7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E38D-BBE5-4D57-860D-020591E58887}">
  <sheetPr>
    <pageSetUpPr fitToPage="1"/>
  </sheetPr>
  <dimension ref="A1:G60"/>
  <sheetViews>
    <sheetView view="pageBreakPreview" zoomScaleNormal="100" zoomScaleSheetLayoutView="100" workbookViewId="0">
      <selection activeCell="B8" sqref="B8:C8"/>
    </sheetView>
  </sheetViews>
  <sheetFormatPr defaultRowHeight="15" x14ac:dyDescent="0.25"/>
  <cols>
    <col min="1" max="1" width="42.5703125" customWidth="1"/>
    <col min="2" max="2" width="23.140625" customWidth="1"/>
    <col min="3" max="3" width="9.28515625" customWidth="1"/>
    <col min="4" max="4" width="22.7109375" customWidth="1"/>
    <col min="5" max="5" width="8.28515625" customWidth="1"/>
    <col min="6" max="6" width="15.42578125" customWidth="1"/>
  </cols>
  <sheetData>
    <row r="1" spans="1:7" ht="30" x14ac:dyDescent="0.25">
      <c r="F1" s="60" t="s">
        <v>0</v>
      </c>
    </row>
    <row r="2" spans="1:7" s="23" customFormat="1" ht="18.75" x14ac:dyDescent="0.3">
      <c r="A2" s="22" t="s">
        <v>1</v>
      </c>
      <c r="B2" s="22"/>
      <c r="C2" s="22"/>
      <c r="D2" s="22"/>
      <c r="E2" s="22"/>
      <c r="F2" s="22"/>
    </row>
    <row r="3" spans="1:7" s="23" customFormat="1" ht="18.75" x14ac:dyDescent="0.3">
      <c r="A3" s="22" t="s">
        <v>2</v>
      </c>
      <c r="B3" s="22"/>
      <c r="C3" s="22"/>
      <c r="D3" s="22"/>
      <c r="E3" s="22"/>
      <c r="F3" s="22"/>
    </row>
    <row r="4" spans="1:7" s="23" customFormat="1" ht="18.75" x14ac:dyDescent="0.3">
      <c r="A4" s="22" t="s">
        <v>74</v>
      </c>
      <c r="B4" s="22"/>
      <c r="C4" s="22"/>
      <c r="D4" s="22"/>
      <c r="E4" s="22"/>
      <c r="F4" s="22"/>
    </row>
    <row r="5" spans="1:7" s="23" customFormat="1" ht="18.75" x14ac:dyDescent="0.3">
      <c r="A5" s="22" t="str">
        <f>+'Elementary Calc'!A5</f>
        <v>Fiscal Year 2024-2025</v>
      </c>
      <c r="B5" s="22"/>
      <c r="C5" s="22"/>
      <c r="D5" s="22"/>
      <c r="E5" s="22"/>
      <c r="F5" s="22"/>
    </row>
    <row r="6" spans="1:7" ht="15.75" x14ac:dyDescent="0.25">
      <c r="A6" s="8"/>
      <c r="B6" s="8"/>
      <c r="C6" s="7"/>
      <c r="D6" s="7"/>
      <c r="E6" s="7"/>
      <c r="F6" s="7"/>
    </row>
    <row r="7" spans="1:7" ht="15.75" x14ac:dyDescent="0.25">
      <c r="A7" s="8"/>
      <c r="B7" s="8"/>
      <c r="C7" s="7"/>
      <c r="D7" s="7"/>
      <c r="E7" s="7"/>
      <c r="F7" s="7"/>
    </row>
    <row r="8" spans="1:7" ht="15.75" x14ac:dyDescent="0.25">
      <c r="A8" s="9" t="s">
        <v>5</v>
      </c>
      <c r="B8" s="63"/>
      <c r="C8" s="63"/>
      <c r="D8" s="7"/>
      <c r="E8" s="49" t="s">
        <v>6</v>
      </c>
      <c r="F8" s="52"/>
    </row>
    <row r="9" spans="1:7" ht="15.75" x14ac:dyDescent="0.25">
      <c r="A9" s="9" t="s">
        <v>7</v>
      </c>
      <c r="B9" s="63"/>
      <c r="C9" s="63"/>
      <c r="D9" s="7"/>
      <c r="E9" s="10"/>
      <c r="F9" s="10"/>
    </row>
    <row r="10" spans="1:7" ht="15.75" x14ac:dyDescent="0.25">
      <c r="A10" s="9"/>
      <c r="B10" s="63"/>
      <c r="C10" s="63"/>
      <c r="D10" s="7"/>
      <c r="E10" s="10"/>
      <c r="F10" s="10"/>
    </row>
    <row r="11" spans="1:7" ht="15.75" x14ac:dyDescent="0.25">
      <c r="A11" s="9"/>
    </row>
    <row r="12" spans="1:7" ht="15.75" x14ac:dyDescent="0.25">
      <c r="A12" s="9" t="s">
        <v>8</v>
      </c>
      <c r="B12" s="63"/>
      <c r="C12" s="63"/>
      <c r="D12" s="7"/>
      <c r="E12" s="49" t="s">
        <v>9</v>
      </c>
      <c r="F12" s="59"/>
    </row>
    <row r="13" spans="1:7" ht="15.75" x14ac:dyDescent="0.25">
      <c r="A13" s="9"/>
      <c r="B13" s="44"/>
      <c r="C13" s="44"/>
      <c r="D13" s="7"/>
      <c r="E13" s="49"/>
      <c r="F13" s="47"/>
    </row>
    <row r="14" spans="1:7" s="27" customFormat="1" ht="15.75" x14ac:dyDescent="0.25">
      <c r="A14" s="9"/>
      <c r="B14" s="47" t="s">
        <v>10</v>
      </c>
      <c r="C14" s="7"/>
      <c r="D14" s="47" t="s">
        <v>11</v>
      </c>
      <c r="F14" s="7"/>
      <c r="G14" s="7"/>
    </row>
    <row r="15" spans="1:7" ht="15.75" x14ac:dyDescent="0.25">
      <c r="B15" s="28" t="s">
        <v>13</v>
      </c>
      <c r="D15" s="28" t="s">
        <v>16</v>
      </c>
      <c r="E15" s="49"/>
      <c r="F15" s="7"/>
    </row>
    <row r="16" spans="1:7" ht="15.75" x14ac:dyDescent="0.25">
      <c r="A16" s="9" t="s">
        <v>75</v>
      </c>
      <c r="B16" s="45"/>
      <c r="D16" s="45"/>
      <c r="E16" s="49"/>
      <c r="F16" s="7"/>
    </row>
    <row r="17" spans="1:6" ht="15.75" x14ac:dyDescent="0.25">
      <c r="A17" s="32"/>
      <c r="B17" s="45"/>
      <c r="D17" s="45"/>
      <c r="E17" s="49"/>
      <c r="F17" s="7"/>
    </row>
    <row r="18" spans="1:6" ht="15.75" x14ac:dyDescent="0.25">
      <c r="A18" s="32"/>
      <c r="B18" s="45"/>
      <c r="D18" s="45"/>
      <c r="E18" s="49"/>
      <c r="F18" s="7"/>
    </row>
    <row r="19" spans="1:6" ht="15.75" x14ac:dyDescent="0.25">
      <c r="A19" s="32"/>
      <c r="B19" s="45"/>
      <c r="D19" s="45"/>
      <c r="E19" s="49"/>
      <c r="F19" s="7"/>
    </row>
    <row r="20" spans="1:6" ht="15.75" x14ac:dyDescent="0.25">
      <c r="A20" s="9"/>
      <c r="B20" s="44"/>
      <c r="D20" s="44"/>
      <c r="E20" s="49"/>
      <c r="F20" s="7"/>
    </row>
    <row r="21" spans="1:6" ht="15.75" x14ac:dyDescent="0.25">
      <c r="A21" s="32" t="s">
        <v>25</v>
      </c>
      <c r="B21" s="46"/>
      <c r="C21" s="36" t="s">
        <v>76</v>
      </c>
      <c r="E21" s="49"/>
      <c r="F21" s="7"/>
    </row>
    <row r="22" spans="1:6" ht="15.75" x14ac:dyDescent="0.25">
      <c r="A22" s="32" t="s">
        <v>77</v>
      </c>
      <c r="B22" s="48">
        <f>COUNTA(B16:B19,D16:D19)</f>
        <v>0</v>
      </c>
      <c r="D22" s="34"/>
      <c r="E22" s="49"/>
      <c r="F22" s="7"/>
    </row>
    <row r="23" spans="1:6" ht="15.75" x14ac:dyDescent="0.25">
      <c r="A23" s="32" t="s">
        <v>27</v>
      </c>
      <c r="B23" s="37" t="str">
        <f>IF(B21="101","ERROR",IF(B21="102",ROUND(B22*0.0917*B40,3),IF(B21="103",ROUND(B22*0.0834*D40,3),IF(B21="300","ERROR","ERROR"))))</f>
        <v>ERROR</v>
      </c>
      <c r="D23" s="34"/>
      <c r="E23" s="49" t="s">
        <v>78</v>
      </c>
      <c r="F23" s="21" t="b">
        <f>IF(B21="102",ROUND(B23/B40*B59,0),IF(B21="103",ROUND(B23/D40*D59,0),IF(B21="300","ERROR")))</f>
        <v>0</v>
      </c>
    </row>
    <row r="24" spans="1:6" ht="15.75" x14ac:dyDescent="0.25">
      <c r="A24" s="9"/>
      <c r="B24" s="9"/>
      <c r="C24" s="9"/>
      <c r="D24" s="9"/>
      <c r="E24" s="49"/>
      <c r="F24" s="35"/>
    </row>
    <row r="25" spans="1:6" ht="15.75" x14ac:dyDescent="0.25">
      <c r="A25" s="9" t="s">
        <v>79</v>
      </c>
      <c r="B25" s="45"/>
      <c r="D25" s="45"/>
      <c r="E25" s="49"/>
      <c r="F25" s="7"/>
    </row>
    <row r="26" spans="1:6" ht="15.75" x14ac:dyDescent="0.25">
      <c r="A26" s="9"/>
      <c r="B26" s="45"/>
      <c r="D26" s="45"/>
      <c r="E26" s="49"/>
      <c r="F26" s="7"/>
    </row>
    <row r="27" spans="1:6" ht="15.75" x14ac:dyDescent="0.25">
      <c r="A27" s="9"/>
      <c r="B27" s="45"/>
      <c r="D27" s="45"/>
      <c r="E27" s="49"/>
      <c r="F27" s="7"/>
    </row>
    <row r="28" spans="1:6" ht="15.75" x14ac:dyDescent="0.25">
      <c r="A28" s="9"/>
      <c r="B28" s="9"/>
      <c r="D28" s="9"/>
      <c r="E28" s="50"/>
      <c r="F28" s="7"/>
    </row>
    <row r="29" spans="1:6" ht="15.75" x14ac:dyDescent="0.25">
      <c r="A29" s="32" t="s">
        <v>25</v>
      </c>
      <c r="B29" s="38" t="s">
        <v>80</v>
      </c>
      <c r="D29" s="36"/>
      <c r="E29" s="49"/>
      <c r="F29" s="7"/>
    </row>
    <row r="30" spans="1:6" ht="15.75" x14ac:dyDescent="0.25">
      <c r="A30" s="32" t="s">
        <v>77</v>
      </c>
      <c r="B30" s="48">
        <f>COUNTA(B25:B27,D25:D27)</f>
        <v>0</v>
      </c>
      <c r="D30" s="34"/>
      <c r="E30" s="49"/>
      <c r="F30" s="7"/>
    </row>
    <row r="31" spans="1:6" ht="15.75" x14ac:dyDescent="0.25">
      <c r="A31" s="32" t="s">
        <v>27</v>
      </c>
      <c r="B31" s="37">
        <f>ROUND(B30*0.0834*F40,3)</f>
        <v>0</v>
      </c>
      <c r="D31" s="34"/>
      <c r="E31" s="49" t="s">
        <v>81</v>
      </c>
      <c r="F31" s="21">
        <f>ROUND(B31*F59,0)</f>
        <v>0</v>
      </c>
    </row>
    <row r="32" spans="1:6" ht="15.75" x14ac:dyDescent="0.25">
      <c r="A32" s="32"/>
      <c r="B32" s="39"/>
      <c r="D32" s="34"/>
      <c r="E32" s="49"/>
      <c r="F32" s="35"/>
    </row>
    <row r="33" spans="1:6" ht="16.5" thickBot="1" x14ac:dyDescent="0.3">
      <c r="A33" s="32"/>
      <c r="B33" s="39"/>
      <c r="D33" s="34"/>
      <c r="E33" s="49" t="s">
        <v>82</v>
      </c>
      <c r="F33" s="40">
        <f>+F23+F31</f>
        <v>0</v>
      </c>
    </row>
    <row r="34" spans="1:6" ht="16.5" thickTop="1" thickBot="1" x14ac:dyDescent="0.3">
      <c r="A34" s="51"/>
      <c r="B34" s="51"/>
      <c r="C34" s="51"/>
      <c r="D34" s="51"/>
      <c r="E34" s="51"/>
      <c r="F34" s="51"/>
    </row>
    <row r="36" spans="1:6" ht="15.75" x14ac:dyDescent="0.25">
      <c r="A36" s="9" t="s">
        <v>29</v>
      </c>
      <c r="B36" s="7"/>
      <c r="C36" s="7"/>
      <c r="D36" s="7"/>
    </row>
    <row r="37" spans="1:6" ht="15.75" x14ac:dyDescent="0.25">
      <c r="A37" s="8"/>
      <c r="B37" s="7"/>
      <c r="C37" s="7"/>
      <c r="D37" s="7"/>
    </row>
    <row r="38" spans="1:6" ht="30" x14ac:dyDescent="0.25">
      <c r="A38" s="11" t="s">
        <v>30</v>
      </c>
      <c r="B38" s="13" t="s">
        <v>83</v>
      </c>
      <c r="D38" s="13" t="s">
        <v>84</v>
      </c>
      <c r="F38" s="13" t="s">
        <v>85</v>
      </c>
    </row>
    <row r="39" spans="1:6" x14ac:dyDescent="0.25">
      <c r="A39" t="s">
        <v>33</v>
      </c>
      <c r="B39" s="4">
        <v>1</v>
      </c>
      <c r="D39" s="4">
        <v>1</v>
      </c>
      <c r="F39" s="4">
        <v>1</v>
      </c>
    </row>
    <row r="40" spans="1:6" x14ac:dyDescent="0.25">
      <c r="A40" t="s">
        <v>34</v>
      </c>
      <c r="B40" s="14">
        <v>1</v>
      </c>
      <c r="D40" s="14">
        <v>0.97799999999999998</v>
      </c>
      <c r="F40" s="14">
        <v>1.079</v>
      </c>
    </row>
    <row r="41" spans="1:6" x14ac:dyDescent="0.25">
      <c r="A41" t="s">
        <v>35</v>
      </c>
      <c r="B41" s="2">
        <f t="shared" ref="B41" si="0">ROUND(B39*B40,3)</f>
        <v>1</v>
      </c>
      <c r="D41" s="2">
        <f>ROUND(D39*D40,3)</f>
        <v>0.97799999999999998</v>
      </c>
      <c r="F41" s="2">
        <f>ROUND(F39*F40,3)</f>
        <v>1.079</v>
      </c>
    </row>
    <row r="42" spans="1:6" x14ac:dyDescent="0.25">
      <c r="B42" s="2"/>
      <c r="D42" s="2"/>
      <c r="F42" s="2"/>
    </row>
    <row r="43" spans="1:6" x14ac:dyDescent="0.25">
      <c r="A43" t="s">
        <v>36</v>
      </c>
      <c r="B43" s="2">
        <f>+B41</f>
        <v>1</v>
      </c>
      <c r="D43" s="2">
        <f>+D41</f>
        <v>0.97799999999999998</v>
      </c>
      <c r="F43" s="2">
        <f>+F41</f>
        <v>1.079</v>
      </c>
    </row>
    <row r="44" spans="1:6" x14ac:dyDescent="0.25">
      <c r="A44" t="s">
        <v>37</v>
      </c>
      <c r="B44" s="3">
        <v>5330.98</v>
      </c>
      <c r="D44" s="3">
        <v>5330.98</v>
      </c>
      <c r="F44" s="3">
        <v>5330.98</v>
      </c>
    </row>
    <row r="45" spans="1:6" x14ac:dyDescent="0.25">
      <c r="A45" t="s">
        <v>38</v>
      </c>
      <c r="B45" s="4">
        <v>1</v>
      </c>
      <c r="D45" s="4">
        <v>1</v>
      </c>
      <c r="F45" s="4">
        <v>1</v>
      </c>
    </row>
    <row r="46" spans="1:6" ht="15.75" thickBot="1" x14ac:dyDescent="0.3">
      <c r="A46" s="15" t="s">
        <v>39</v>
      </c>
      <c r="B46" s="16">
        <f t="shared" ref="B46" si="1">ROUND(B43*B44*B45,2)</f>
        <v>5330.98</v>
      </c>
      <c r="D46" s="16">
        <f>ROUND(D43*D44*D45,2)</f>
        <v>5213.7</v>
      </c>
      <c r="F46" s="16">
        <f>ROUND(F43*F44*F45,2)</f>
        <v>5752.13</v>
      </c>
    </row>
    <row r="48" spans="1:6" x14ac:dyDescent="0.25">
      <c r="A48" t="s">
        <v>40</v>
      </c>
      <c r="B48" s="3">
        <f>+'Elementary Calc'!E41</f>
        <v>271.66000000000003</v>
      </c>
      <c r="D48" s="3">
        <f>+'Elementary Calc'!E41</f>
        <v>271.66000000000003</v>
      </c>
      <c r="F48" s="3">
        <f>+'Elementary Calc'!E41</f>
        <v>271.66000000000003</v>
      </c>
    </row>
    <row r="49" spans="1:7" x14ac:dyDescent="0.25">
      <c r="A49" t="s">
        <v>33</v>
      </c>
      <c r="B49" s="4">
        <v>1</v>
      </c>
      <c r="D49" s="4">
        <v>1</v>
      </c>
      <c r="F49" s="4">
        <v>1</v>
      </c>
    </row>
    <row r="50" spans="1:7" ht="15.75" thickBot="1" x14ac:dyDescent="0.3">
      <c r="A50" s="15" t="s">
        <v>42</v>
      </c>
      <c r="B50" s="16">
        <f t="shared" ref="B50" si="2">ROUND(B49*B48,2)</f>
        <v>271.66000000000003</v>
      </c>
      <c r="D50" s="16">
        <f>ROUND(D49*D48,2)</f>
        <v>271.66000000000003</v>
      </c>
      <c r="F50" s="16">
        <f>ROUND(F49*F48,2)</f>
        <v>271.66000000000003</v>
      </c>
    </row>
    <row r="51" spans="1:7" x14ac:dyDescent="0.25">
      <c r="B51" s="1"/>
      <c r="D51" s="1"/>
      <c r="F51" s="1"/>
    </row>
    <row r="52" spans="1:7" x14ac:dyDescent="0.25">
      <c r="A52" t="s">
        <v>43</v>
      </c>
      <c r="B52" s="3">
        <v>907.92</v>
      </c>
      <c r="D52" s="3">
        <v>910.12</v>
      </c>
      <c r="F52" s="3">
        <v>910.12</v>
      </c>
      <c r="G52" t="s">
        <v>86</v>
      </c>
    </row>
    <row r="53" spans="1:7" x14ac:dyDescent="0.25">
      <c r="A53" t="s">
        <v>36</v>
      </c>
      <c r="B53" s="2">
        <f>+B43</f>
        <v>1</v>
      </c>
      <c r="D53" s="2">
        <f>+D43</f>
        <v>0.97799999999999998</v>
      </c>
      <c r="F53" s="2">
        <f>+F43</f>
        <v>1.079</v>
      </c>
    </row>
    <row r="54" spans="1:7" ht="15.75" thickBot="1" x14ac:dyDescent="0.3">
      <c r="A54" s="15" t="s">
        <v>45</v>
      </c>
      <c r="B54" s="16">
        <f t="shared" ref="B54" si="3">ROUND(B53*B52,2)</f>
        <v>907.92</v>
      </c>
      <c r="D54" s="16">
        <f>ROUND(D53*D52,2)</f>
        <v>890.1</v>
      </c>
      <c r="F54" s="16">
        <f>ROUND(F53*F52,2)</f>
        <v>982.02</v>
      </c>
    </row>
    <row r="55" spans="1:7" x14ac:dyDescent="0.25">
      <c r="B55" s="1"/>
      <c r="D55" s="1"/>
      <c r="F55" s="1"/>
    </row>
    <row r="56" spans="1:7" x14ac:dyDescent="0.25">
      <c r="A56" t="s">
        <v>46</v>
      </c>
      <c r="B56" s="5">
        <f>+B46</f>
        <v>5330.98</v>
      </c>
      <c r="D56" s="5">
        <f>+D46</f>
        <v>5213.7</v>
      </c>
      <c r="F56" s="5">
        <f>+F46</f>
        <v>5752.13</v>
      </c>
    </row>
    <row r="57" spans="1:7" x14ac:dyDescent="0.25">
      <c r="A57" t="s">
        <v>42</v>
      </c>
      <c r="B57" s="6">
        <f>+B50</f>
        <v>271.66000000000003</v>
      </c>
      <c r="D57" s="6">
        <f>+D50</f>
        <v>271.66000000000003</v>
      </c>
      <c r="F57" s="6">
        <f>+F50</f>
        <v>271.66000000000003</v>
      </c>
    </row>
    <row r="58" spans="1:7" x14ac:dyDescent="0.25">
      <c r="A58" t="s">
        <v>45</v>
      </c>
      <c r="B58" s="6">
        <f>+B54</f>
        <v>907.92</v>
      </c>
      <c r="D58" s="6">
        <f>+D54</f>
        <v>890.1</v>
      </c>
      <c r="F58" s="6">
        <f>+F54</f>
        <v>982.02</v>
      </c>
    </row>
    <row r="59" spans="1:7" ht="15.75" thickBot="1" x14ac:dyDescent="0.3">
      <c r="A59" s="15" t="s">
        <v>47</v>
      </c>
      <c r="B59" s="17">
        <f>SUM(B56:B58)</f>
        <v>6510.5599999999995</v>
      </c>
      <c r="D59" s="17">
        <f>SUM(D56:D58)</f>
        <v>6375.46</v>
      </c>
      <c r="F59" s="17">
        <f>SUM(F56:F58)</f>
        <v>7005.8099999999995</v>
      </c>
    </row>
    <row r="60" spans="1:7" ht="15.75" thickTop="1" x14ac:dyDescent="0.25"/>
  </sheetData>
  <sheetProtection sheet="1" objects="1" scenarios="1" selectLockedCells="1"/>
  <mergeCells count="4">
    <mergeCell ref="B8:C8"/>
    <mergeCell ref="B12:C12"/>
    <mergeCell ref="B9:C9"/>
    <mergeCell ref="B10:C10"/>
  </mergeCells>
  <printOptions horizontalCentered="1"/>
  <pageMargins left="0.7" right="0.7" top="0.75" bottom="0.75" header="0.3" footer="0.3"/>
  <pageSetup scale="75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893DE-791B-42A3-8F77-3BEA09460086}">
  <sheetPr>
    <pageSetUpPr fitToPage="1"/>
  </sheetPr>
  <dimension ref="A1:H61"/>
  <sheetViews>
    <sheetView tabSelected="1" view="pageBreakPreview" zoomScale="120" zoomScaleNormal="100" zoomScaleSheetLayoutView="120" workbookViewId="0">
      <selection activeCell="G2" sqref="G2"/>
    </sheetView>
  </sheetViews>
  <sheetFormatPr defaultRowHeight="15" x14ac:dyDescent="0.25"/>
  <cols>
    <col min="1" max="1" width="26.85546875" customWidth="1"/>
    <col min="2" max="2" width="9" customWidth="1"/>
    <col min="3" max="3" width="16.140625" customWidth="1"/>
    <col min="4" max="5" width="8.140625" customWidth="1"/>
    <col min="6" max="6" width="17" customWidth="1"/>
    <col min="7" max="7" width="10.5703125" customWidth="1"/>
  </cols>
  <sheetData>
    <row r="1" spans="1:8" ht="30" x14ac:dyDescent="0.25">
      <c r="G1" s="60" t="s">
        <v>0</v>
      </c>
    </row>
    <row r="2" spans="1:8" s="23" customFormat="1" ht="18.75" x14ac:dyDescent="0.3">
      <c r="A2" s="22" t="s">
        <v>1</v>
      </c>
      <c r="B2" s="22"/>
      <c r="C2" s="22"/>
      <c r="D2" s="22"/>
      <c r="E2" s="22"/>
      <c r="F2" s="22"/>
      <c r="G2" s="22"/>
    </row>
    <row r="3" spans="1:8" s="23" customFormat="1" ht="18.75" x14ac:dyDescent="0.3">
      <c r="A3" s="22" t="s">
        <v>87</v>
      </c>
      <c r="B3" s="22"/>
      <c r="C3" s="22"/>
      <c r="D3" s="22"/>
      <c r="E3" s="22"/>
      <c r="F3" s="22"/>
      <c r="G3" s="22"/>
    </row>
    <row r="4" spans="1:8" s="23" customFormat="1" ht="18.75" x14ac:dyDescent="0.3">
      <c r="A4" s="22" t="s">
        <v>49</v>
      </c>
      <c r="B4" s="22"/>
      <c r="C4" s="22"/>
      <c r="D4" s="22"/>
      <c r="E4" s="22"/>
      <c r="F4" s="22"/>
      <c r="G4" s="22"/>
    </row>
    <row r="5" spans="1:8" s="23" customFormat="1" ht="18.75" x14ac:dyDescent="0.3">
      <c r="A5" s="22" t="str">
        <f>+'Elementary Calc'!A5</f>
        <v>Fiscal Year 2024-2025</v>
      </c>
      <c r="B5" s="22"/>
      <c r="C5" s="22"/>
      <c r="D5" s="22"/>
      <c r="E5" s="22"/>
      <c r="F5" s="22"/>
      <c r="G5" s="22"/>
    </row>
    <row r="6" spans="1:8" ht="15.75" x14ac:dyDescent="0.25">
      <c r="A6" s="8"/>
      <c r="B6" s="8"/>
      <c r="C6" s="7"/>
      <c r="D6" s="7"/>
      <c r="E6" s="7"/>
      <c r="F6" s="7"/>
      <c r="G6" s="7"/>
    </row>
    <row r="7" spans="1:8" ht="15.75" x14ac:dyDescent="0.25">
      <c r="A7" s="9" t="s">
        <v>5</v>
      </c>
      <c r="B7" s="64">
        <f>+'Secondary Calc'!B8:C8</f>
        <v>0</v>
      </c>
      <c r="C7" s="64"/>
      <c r="D7" s="7"/>
      <c r="E7" s="10" t="s">
        <v>6</v>
      </c>
      <c r="F7" s="31">
        <f>+'Secondary Calc'!F8</f>
        <v>0</v>
      </c>
      <c r="G7" s="10"/>
    </row>
    <row r="8" spans="1:8" ht="15.75" x14ac:dyDescent="0.25">
      <c r="A8" s="9" t="s">
        <v>7</v>
      </c>
      <c r="B8" s="64">
        <f>+'Secondary Calc'!B9:C9</f>
        <v>0</v>
      </c>
      <c r="C8" s="64"/>
      <c r="D8" s="7"/>
      <c r="E8" s="10"/>
      <c r="F8" s="10"/>
      <c r="G8" s="7"/>
    </row>
    <row r="9" spans="1:8" ht="15.75" x14ac:dyDescent="0.25">
      <c r="A9" s="9"/>
      <c r="B9" s="64">
        <f>+'Secondary Calc'!B10:C10</f>
        <v>0</v>
      </c>
      <c r="C9" s="64"/>
      <c r="D9" s="7"/>
      <c r="E9" s="10"/>
      <c r="F9" s="10"/>
      <c r="G9" s="7"/>
    </row>
    <row r="10" spans="1:8" ht="15.75" x14ac:dyDescent="0.25">
      <c r="A10" s="8"/>
      <c r="B10" s="8"/>
      <c r="C10" s="7"/>
      <c r="D10" s="7"/>
      <c r="E10" s="7"/>
      <c r="F10" s="7"/>
      <c r="G10" s="7"/>
    </row>
    <row r="11" spans="1:8" ht="15.75" x14ac:dyDescent="0.25">
      <c r="A11" s="9" t="s">
        <v>8</v>
      </c>
      <c r="B11" s="64">
        <f>+'Secondary Calc'!B12:C12</f>
        <v>0</v>
      </c>
      <c r="C11" s="64"/>
      <c r="D11" s="7"/>
      <c r="E11" s="10" t="s">
        <v>9</v>
      </c>
      <c r="F11" s="28">
        <f>+'Secondary Calc'!F12</f>
        <v>0</v>
      </c>
      <c r="G11" s="7"/>
    </row>
    <row r="12" spans="1:8" ht="15.75" x14ac:dyDescent="0.25">
      <c r="A12" s="9"/>
    </row>
    <row r="13" spans="1:8" s="27" customFormat="1" ht="15.75" x14ac:dyDescent="0.25">
      <c r="A13" s="9"/>
      <c r="C13" s="47" t="s">
        <v>10</v>
      </c>
      <c r="F13" s="47" t="s">
        <v>11</v>
      </c>
      <c r="H13" s="7"/>
    </row>
    <row r="14" spans="1:8" s="27" customFormat="1" ht="15.75" x14ac:dyDescent="0.25">
      <c r="A14" s="26" t="s">
        <v>88</v>
      </c>
      <c r="C14" s="28" t="s">
        <v>13</v>
      </c>
      <c r="D14" s="15"/>
      <c r="E14" s="26"/>
      <c r="F14" s="28" t="s">
        <v>16</v>
      </c>
      <c r="G14" s="15"/>
    </row>
    <row r="15" spans="1:8" ht="15.75" x14ac:dyDescent="0.25">
      <c r="A15" s="32"/>
      <c r="C15" s="33" t="str">
        <f>IF('Secondary Calc'!B16="","",'Secondary Calc'!B16)</f>
        <v/>
      </c>
      <c r="F15" s="33" t="str">
        <f>IF('Secondary Calc'!D16="","",'Secondary Calc'!D16)</f>
        <v/>
      </c>
      <c r="G15" s="55"/>
    </row>
    <row r="16" spans="1:8" ht="15.75" x14ac:dyDescent="0.25">
      <c r="A16" s="32"/>
      <c r="C16" s="33" t="str">
        <f>IF('Secondary Calc'!B17="","",'Secondary Calc'!B17)</f>
        <v/>
      </c>
      <c r="F16" s="33" t="str">
        <f>IF('Secondary Calc'!D17="","",'Secondary Calc'!D17)</f>
        <v/>
      </c>
      <c r="G16" s="55"/>
    </row>
    <row r="17" spans="1:7" ht="15.75" x14ac:dyDescent="0.25">
      <c r="A17" s="32"/>
      <c r="C17" s="33" t="str">
        <f>IF('Secondary Calc'!B18="","",'Secondary Calc'!B18)</f>
        <v/>
      </c>
      <c r="F17" s="33" t="str">
        <f>IF('Secondary Calc'!D18="","",'Secondary Calc'!D18)</f>
        <v/>
      </c>
      <c r="G17" s="55"/>
    </row>
    <row r="18" spans="1:7" ht="15.75" x14ac:dyDescent="0.25">
      <c r="A18" s="32"/>
      <c r="C18" s="33" t="str">
        <f>IF('Secondary Calc'!B19="","",'Secondary Calc'!B19)</f>
        <v/>
      </c>
      <c r="F18" s="33" t="str">
        <f>IF('Secondary Calc'!D19="","",'Secondary Calc'!D19)</f>
        <v/>
      </c>
      <c r="G18" s="55"/>
    </row>
    <row r="19" spans="1:7" ht="15.75" x14ac:dyDescent="0.25">
      <c r="A19" s="9" t="s">
        <v>89</v>
      </c>
      <c r="B19" s="7"/>
      <c r="C19" s="7"/>
      <c r="D19" s="7"/>
      <c r="E19" s="7"/>
      <c r="F19" s="21" t="b">
        <f>+'Secondary Calc'!F23</f>
        <v>0</v>
      </c>
      <c r="G19" s="10"/>
    </row>
    <row r="20" spans="1:7" ht="15.75" x14ac:dyDescent="0.25">
      <c r="A20" s="9"/>
      <c r="B20" s="44"/>
      <c r="C20" s="44"/>
      <c r="D20" s="7"/>
      <c r="E20" s="7"/>
      <c r="F20" s="7"/>
      <c r="G20" s="10"/>
    </row>
    <row r="21" spans="1:7" s="27" customFormat="1" ht="15.75" x14ac:dyDescent="0.25">
      <c r="A21" s="26" t="s">
        <v>90</v>
      </c>
      <c r="C21" s="28" t="s">
        <v>13</v>
      </c>
      <c r="D21" s="15"/>
      <c r="E21" s="26"/>
      <c r="F21" s="28" t="s">
        <v>16</v>
      </c>
      <c r="G21" s="56"/>
    </row>
    <row r="22" spans="1:7" ht="15.75" x14ac:dyDescent="0.25">
      <c r="A22" s="32"/>
      <c r="C22" s="33" t="str">
        <f>IF('Secondary Calc'!B25="","",'Secondary Calc'!B25)</f>
        <v/>
      </c>
      <c r="F22" s="33" t="str">
        <f>IF('Secondary Calc'!D25="","",'Secondary Calc'!D25)</f>
        <v/>
      </c>
      <c r="G22" s="55"/>
    </row>
    <row r="23" spans="1:7" ht="15.75" x14ac:dyDescent="0.25">
      <c r="A23" s="32"/>
      <c r="C23" s="33" t="str">
        <f>IF('Secondary Calc'!B26="","",'Secondary Calc'!B26)</f>
        <v/>
      </c>
      <c r="F23" s="33" t="str">
        <f>IF('Secondary Calc'!D26="","",'Secondary Calc'!D26)</f>
        <v/>
      </c>
      <c r="G23" s="55"/>
    </row>
    <row r="24" spans="1:7" ht="15.75" x14ac:dyDescent="0.25">
      <c r="A24" s="32"/>
      <c r="C24" s="33" t="str">
        <f>IF('Secondary Calc'!B27="","",'Secondary Calc'!B27)</f>
        <v/>
      </c>
      <c r="F24" s="33" t="str">
        <f>IF('Secondary Calc'!D27="","",'Secondary Calc'!D27)</f>
        <v/>
      </c>
      <c r="G24" s="55"/>
    </row>
    <row r="25" spans="1:7" ht="15.75" x14ac:dyDescent="0.25">
      <c r="A25" s="9" t="s">
        <v>91</v>
      </c>
      <c r="B25" s="7"/>
      <c r="C25" s="7"/>
      <c r="D25" s="7"/>
      <c r="E25" s="7"/>
      <c r="F25" s="21">
        <f>+'Secondary Calc'!F31</f>
        <v>0</v>
      </c>
      <c r="G25" s="10"/>
    </row>
    <row r="26" spans="1:7" ht="15.75" x14ac:dyDescent="0.25">
      <c r="A26" s="9"/>
      <c r="B26" s="44"/>
      <c r="C26" s="44"/>
      <c r="D26" s="7"/>
      <c r="E26" s="7"/>
      <c r="F26" s="7"/>
      <c r="G26" s="10"/>
    </row>
    <row r="27" spans="1:7" ht="15.75" x14ac:dyDescent="0.25">
      <c r="A27" s="9" t="s">
        <v>92</v>
      </c>
      <c r="B27" s="7"/>
      <c r="C27" s="7"/>
      <c r="D27" s="7"/>
      <c r="E27" s="7"/>
      <c r="F27" s="21">
        <f>+F25+F19</f>
        <v>0</v>
      </c>
      <c r="G27" s="10"/>
    </row>
    <row r="28" spans="1:7" ht="15.75" x14ac:dyDescent="0.25">
      <c r="E28" s="7"/>
      <c r="F28" s="7"/>
      <c r="G28" s="55"/>
    </row>
    <row r="29" spans="1:7" ht="15.75" x14ac:dyDescent="0.25">
      <c r="E29" s="7"/>
      <c r="F29" s="7"/>
    </row>
    <row r="30" spans="1:7" ht="15.75" x14ac:dyDescent="0.25">
      <c r="A30" t="s">
        <v>51</v>
      </c>
      <c r="E30" s="7"/>
      <c r="F30" s="7"/>
    </row>
    <row r="31" spans="1:7" ht="15.75" x14ac:dyDescent="0.25">
      <c r="A31" t="s">
        <v>52</v>
      </c>
      <c r="E31" s="7"/>
      <c r="F31" s="7"/>
    </row>
    <row r="32" spans="1:7" ht="15.75" x14ac:dyDescent="0.25">
      <c r="A32" t="s">
        <v>53</v>
      </c>
      <c r="E32" s="7"/>
      <c r="F32" s="7"/>
    </row>
    <row r="34" spans="1:2" x14ac:dyDescent="0.25">
      <c r="A34" t="s">
        <v>54</v>
      </c>
    </row>
    <row r="35" spans="1:2" x14ac:dyDescent="0.25">
      <c r="A35" t="s">
        <v>55</v>
      </c>
    </row>
    <row r="36" spans="1:2" x14ac:dyDescent="0.25">
      <c r="A36" t="s">
        <v>56</v>
      </c>
    </row>
    <row r="37" spans="1:2" x14ac:dyDescent="0.25">
      <c r="A37" t="s">
        <v>57</v>
      </c>
    </row>
    <row r="38" spans="1:2" x14ac:dyDescent="0.25">
      <c r="A38" t="s">
        <v>58</v>
      </c>
    </row>
    <row r="39" spans="1:2" x14ac:dyDescent="0.25">
      <c r="A39" t="s">
        <v>59</v>
      </c>
    </row>
    <row r="41" spans="1:2" x14ac:dyDescent="0.25">
      <c r="A41" t="s">
        <v>60</v>
      </c>
    </row>
    <row r="43" spans="1:2" x14ac:dyDescent="0.25">
      <c r="B43" t="s">
        <v>61</v>
      </c>
    </row>
    <row r="46" spans="1:2" x14ac:dyDescent="0.25">
      <c r="B46" t="s">
        <v>62</v>
      </c>
    </row>
    <row r="48" spans="1:2" x14ac:dyDescent="0.25">
      <c r="B48" t="s">
        <v>63</v>
      </c>
    </row>
    <row r="50" spans="1:7" x14ac:dyDescent="0.25">
      <c r="A50" t="s">
        <v>64</v>
      </c>
    </row>
    <row r="51" spans="1:7" x14ac:dyDescent="0.25">
      <c r="A51" t="s">
        <v>65</v>
      </c>
    </row>
    <row r="52" spans="1:7" x14ac:dyDescent="0.25">
      <c r="A52" t="s">
        <v>66</v>
      </c>
    </row>
    <row r="53" spans="1:7" x14ac:dyDescent="0.25">
      <c r="A53" t="s">
        <v>67</v>
      </c>
    </row>
    <row r="54" spans="1:7" ht="15.75" thickBot="1" x14ac:dyDescent="0.3">
      <c r="A54" s="51"/>
      <c r="B54" s="51"/>
      <c r="C54" s="51"/>
      <c r="D54" s="51"/>
      <c r="E54" s="51"/>
      <c r="F54" s="51"/>
      <c r="G54" s="57"/>
    </row>
    <row r="55" spans="1:7" x14ac:dyDescent="0.25">
      <c r="G55" s="55"/>
    </row>
    <row r="56" spans="1:7" x14ac:dyDescent="0.25">
      <c r="A56" s="58" t="s">
        <v>68</v>
      </c>
      <c r="G56" s="55"/>
    </row>
    <row r="57" spans="1:7" ht="26.25" customHeight="1" x14ac:dyDescent="0.25">
      <c r="A57" t="s">
        <v>69</v>
      </c>
      <c r="B57" s="12"/>
      <c r="C57" s="12"/>
      <c r="D57" s="53"/>
      <c r="E57" t="s">
        <v>70</v>
      </c>
      <c r="G57" s="55"/>
    </row>
    <row r="58" spans="1:7" ht="26.25" customHeight="1" x14ac:dyDescent="0.25">
      <c r="A58" t="s">
        <v>71</v>
      </c>
      <c r="C58" s="12"/>
      <c r="D58" s="12"/>
      <c r="E58" s="12"/>
      <c r="F58" s="12"/>
      <c r="G58" s="55"/>
    </row>
    <row r="59" spans="1:7" ht="26.25" customHeight="1" x14ac:dyDescent="0.25">
      <c r="A59" t="s">
        <v>72</v>
      </c>
      <c r="C59" s="12"/>
      <c r="D59" s="12"/>
      <c r="E59" s="12"/>
      <c r="F59" s="12"/>
      <c r="G59" s="55"/>
    </row>
    <row r="60" spans="1:7" ht="26.25" customHeight="1" x14ac:dyDescent="0.25">
      <c r="A60" t="s">
        <v>73</v>
      </c>
      <c r="C60" s="12"/>
      <c r="D60" s="12"/>
      <c r="E60" s="12"/>
      <c r="F60" s="12"/>
      <c r="G60" s="55"/>
    </row>
    <row r="61" spans="1:7" ht="26.25" customHeight="1" x14ac:dyDescent="0.25">
      <c r="A61" t="s">
        <v>6</v>
      </c>
      <c r="C61" s="12"/>
      <c r="D61" s="12"/>
      <c r="E61" s="12"/>
      <c r="F61" s="12"/>
      <c r="G61" s="55"/>
    </row>
  </sheetData>
  <sheetProtection sheet="1" objects="1" scenarios="1" selectLockedCells="1"/>
  <mergeCells count="4">
    <mergeCell ref="B7:C7"/>
    <mergeCell ref="B11:C11"/>
    <mergeCell ref="B8:C8"/>
    <mergeCell ref="B9:C9"/>
  </mergeCells>
  <printOptions horizontalCentered="1"/>
  <pageMargins left="0.5" right="0.5" top="0.5" bottom="0.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AD2191577FE24091A8F133EEC0400F" ma:contentTypeVersion="12" ma:contentTypeDescription="Create a new document." ma:contentTypeScope="" ma:versionID="4965d41e411769323a21753e358876df">
  <xsd:schema xmlns:xsd="http://www.w3.org/2001/XMLSchema" xmlns:xs="http://www.w3.org/2001/XMLSchema" xmlns:p="http://schemas.microsoft.com/office/2006/metadata/properties" xmlns:ns3="a416dba9-f321-43c2-b565-d7b5585c81c7" targetNamespace="http://schemas.microsoft.com/office/2006/metadata/properties" ma:root="true" ma:fieldsID="37bd0c873ebd7ed1eb8dab329f5841dd" ns3:_="">
    <xsd:import namespace="a416dba9-f321-43c2-b565-d7b5585c81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6dba9-f321-43c2-b565-d7b5585c8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FD351-97B3-4C24-8D45-1BB7B93BC4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58A75-86E8-44BF-93C9-1761FBC0DA98}">
  <ds:schemaRefs>
    <ds:schemaRef ds:uri="http://purl.org/dc/terms/"/>
    <ds:schemaRef ds:uri="http://www.w3.org/XML/1998/namespace"/>
    <ds:schemaRef ds:uri="a416dba9-f321-43c2-b565-d7b5585c81c7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C90460-B8EB-4472-A9B0-A18DE0738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6dba9-f321-43c2-b565-d7b5585c81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Elementary Calc</vt:lpstr>
      <vt:lpstr>Elementary Parent Form</vt:lpstr>
      <vt:lpstr>Secondary Calc</vt:lpstr>
      <vt:lpstr>Secondary Parent Form</vt:lpstr>
      <vt:lpstr>'Elementary Calc'!Print_Area</vt:lpstr>
      <vt:lpstr>'Elementary Parent Form'!Print_Area</vt:lpstr>
      <vt:lpstr>'Secondary Calc'!Print_Area</vt:lpstr>
      <vt:lpstr>'Secondary Parent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Perry, Julie</dc:creator>
  <cp:keywords/>
  <dc:description/>
  <cp:lastModifiedBy>Boswell, Catherine</cp:lastModifiedBy>
  <cp:revision/>
  <dcterms:created xsi:type="dcterms:W3CDTF">2023-09-13T18:46:28Z</dcterms:created>
  <dcterms:modified xsi:type="dcterms:W3CDTF">2024-08-28T18:42:15Z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0x010100F0AD2191577FE24091A8F133EEC0400F</vt:lpwstr>
  </property>
</Properties>
</file>