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kaloosaschools-my.sharepoint.com/personal/luluej_okaloosaschools_com/Documents/Documents/Position Control/School Budgets FY 24-25/"/>
    </mc:Choice>
  </mc:AlternateContent>
  <xr:revisionPtr revIDLastSave="0" documentId="14_{54866F4E-5AF6-4E54-A37D-38E5398C2C71}" xr6:coauthVersionLast="36" xr6:coauthVersionMax="36" xr10:uidLastSave="{00000000-0000-0000-0000-000000000000}"/>
  <workbookProtection workbookAlgorithmName="SHA-512" workbookHashValue="ILWioa+Ud/B8b1jnqyRLATcbhLT3e5CyRpU0Z+7HCsvW4p6V1sknfxpwlz24hd9SeoipMgYBImjAKJTmZ8wdsg==" workbookSaltValue="cKYuOvQxlRQtrC2qx4+Mrg==" workbookSpinCount="100000" lockStructure="1"/>
  <bookViews>
    <workbookView xWindow="75" yWindow="165" windowWidth="18270" windowHeight="102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16" i="1" l="1"/>
  <c r="I17" i="1" s="1"/>
  <c r="I44" i="1"/>
  <c r="I45" i="1" s="1"/>
  <c r="I47" i="1" s="1"/>
  <c r="I30" i="1"/>
  <c r="I31" i="1" s="1"/>
  <c r="I33" i="1" s="1"/>
  <c r="C45" i="1"/>
  <c r="C47" i="1" s="1"/>
  <c r="C17" i="1"/>
  <c r="K7" i="1" s="1"/>
  <c r="C31" i="1"/>
  <c r="C33" i="1" s="1"/>
  <c r="C18" i="1"/>
  <c r="K8" i="1" l="1"/>
  <c r="C20" i="1"/>
  <c r="I18" i="1"/>
  <c r="I20" i="1" s="1"/>
</calcChain>
</file>

<file path=xl/sharedStrings.xml><?xml version="1.0" encoding="utf-8"?>
<sst xmlns="http://schemas.openxmlformats.org/spreadsheetml/2006/main" count="77" uniqueCount="33">
  <si>
    <t>Rate</t>
  </si>
  <si>
    <t>Amount</t>
  </si>
  <si>
    <t>Object</t>
  </si>
  <si>
    <t>0210</t>
  </si>
  <si>
    <t>0220</t>
  </si>
  <si>
    <t>Amount of Pay:</t>
  </si>
  <si>
    <t>Total:</t>
  </si>
  <si>
    <t>BENEFITS CALCULATOR</t>
  </si>
  <si>
    <t>(Retirement)</t>
  </si>
  <si>
    <t>(FICA w/Medicare)</t>
  </si>
  <si>
    <t>(Medicare Only)</t>
  </si>
  <si>
    <t>Directions:</t>
  </si>
  <si>
    <t>Total Cost:</t>
  </si>
  <si>
    <t>(0105/0117)</t>
  </si>
  <si>
    <t>(0750)</t>
  </si>
  <si>
    <t>For Objects 0105, 0117, &amp; 0375</t>
  </si>
  <si>
    <t>(0102/0130)</t>
  </si>
  <si>
    <t>0102/0130</t>
  </si>
  <si>
    <t>0105/0117/0375</t>
  </si>
  <si>
    <t>* Use when you know the total you want to pay and you want to figure the 0105, etc. amount.</t>
  </si>
  <si>
    <t>* Use when you know the total you want to pay and you want to figure the 0102/0130 amount.</t>
  </si>
  <si>
    <t>For Objects 0105, 0117, &amp; 0375 - Back Out *</t>
  </si>
  <si>
    <t>For Substitute Teachers in Projects</t>
  </si>
  <si>
    <t>Where 'Actual' Salaries are Paid</t>
  </si>
  <si>
    <t>Where 'Actual' Salaries are Paid - Back Out *</t>
  </si>
  <si>
    <t>0750</t>
  </si>
  <si>
    <t>Note:  This calculator is used for "A+" Bonus - Object 0105.</t>
  </si>
  <si>
    <t>1.  Enter the amount of pay in the yellow box.  The benefits are automatically calculated.</t>
  </si>
  <si>
    <t>2.  If you have multiple items, such as Object 0102 and 0375, the total 0210 and 0220 will be displayed here:</t>
  </si>
  <si>
    <t>* Use when you know the total you want to pay and you want to figure the 0750 amount.</t>
  </si>
  <si>
    <t>For Objects 0102 &amp; 0130</t>
  </si>
  <si>
    <t>For Objects 0102 &amp; 0130 - Back Out *</t>
  </si>
  <si>
    <t>FISCAL YEAR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</si>
</sst>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3" fillId="0" borderId="0" xfId="0" applyFont="1" applyProtection="1"/>
    <xf numFmtId="43" fontId="2" fillId="2" borderId="0" xfId="1" applyFont="1" applyFill="1" applyProtection="1">
      <protection locked="0"/>
    </xf>
    <xf numFmtId="0" fontId="2" fillId="0" borderId="0" xfId="0" applyFont="1" applyFill="1" applyProtection="1"/>
    <xf numFmtId="43" fontId="2" fillId="0" borderId="0" xfId="1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3" fontId="3" fillId="0" borderId="1" xfId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43" fontId="2" fillId="0" borderId="2" xfId="1" applyFont="1" applyFill="1" applyBorder="1" applyProtection="1"/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3" fontId="2" fillId="0" borderId="0" xfId="1" applyFont="1" applyBorder="1" applyAlignment="1" applyProtection="1">
      <alignment horizontal="center"/>
    </xf>
    <xf numFmtId="43" fontId="3" fillId="0" borderId="0" xfId="1" applyFont="1" applyBorder="1" applyAlignment="1" applyProtection="1">
      <alignment horizontal="center"/>
    </xf>
    <xf numFmtId="43" fontId="2" fillId="0" borderId="0" xfId="1" applyFont="1" applyFill="1" applyBorder="1" applyProtection="1"/>
    <xf numFmtId="43" fontId="2" fillId="0" borderId="0" xfId="0" applyNumberFormat="1" applyFont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left"/>
    </xf>
    <xf numFmtId="0" fontId="4" fillId="0" borderId="0" xfId="0" applyFont="1" applyProtection="1"/>
    <xf numFmtId="49" fontId="2" fillId="0" borderId="0" xfId="0" quotePrefix="1" applyNumberFormat="1" applyFont="1" applyAlignment="1" applyProtection="1">
      <alignment horizontal="center"/>
    </xf>
    <xf numFmtId="49" fontId="2" fillId="0" borderId="0" xfId="0" quotePrefix="1" applyNumberFormat="1" applyFont="1" applyAlignment="1" applyProtection="1">
      <alignment horizontal="right"/>
    </xf>
    <xf numFmtId="0" fontId="5" fillId="0" borderId="0" xfId="0" applyFont="1" applyProtection="1"/>
    <xf numFmtId="0" fontId="2" fillId="0" borderId="0" xfId="0" quotePrefix="1" applyFont="1" applyBorder="1" applyAlignment="1" applyProtection="1">
      <alignment horizontal="center"/>
    </xf>
    <xf numFmtId="0" fontId="6" fillId="0" borderId="0" xfId="0" applyFont="1" applyAlignment="1" applyProtection="1">
      <alignment horizontal="centerContinuous"/>
    </xf>
    <xf numFmtId="0" fontId="2" fillId="3" borderId="3" xfId="0" quotePrefix="1" applyFont="1" applyFill="1" applyBorder="1" applyProtection="1"/>
    <xf numFmtId="43" fontId="2" fillId="3" borderId="4" xfId="0" applyNumberFormat="1" applyFont="1" applyFill="1" applyBorder="1" applyProtection="1"/>
    <xf numFmtId="0" fontId="2" fillId="3" borderId="5" xfId="0" quotePrefix="1" applyFont="1" applyFill="1" applyBorder="1" applyProtection="1"/>
    <xf numFmtId="43" fontId="2" fillId="3" borderId="6" xfId="0" applyNumberFormat="1" applyFont="1" applyFill="1" applyBorder="1" applyProtection="1"/>
    <xf numFmtId="164" fontId="2" fillId="0" borderId="0" xfId="1" applyNumberFormat="1" applyFont="1" applyProtection="1"/>
    <xf numFmtId="0" fontId="3" fillId="0" borderId="0" xfId="0" applyFont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0"/>
  <sheetViews>
    <sheetView tabSelected="1" workbookViewId="0">
      <selection activeCell="N10" sqref="N10"/>
    </sheetView>
  </sheetViews>
  <sheetFormatPr defaultColWidth="9.140625" defaultRowHeight="15" x14ac:dyDescent="0.2"/>
  <cols>
    <col min="1" max="1" width="12.28515625" style="1" customWidth="1"/>
    <col min="2" max="2" width="12.5703125" style="1" customWidth="1"/>
    <col min="3" max="3" width="16.140625" style="2" customWidth="1"/>
    <col min="4" max="5" width="9.140625" style="1"/>
    <col min="6" max="6" width="9.140625" style="1" customWidth="1"/>
    <col min="7" max="7" width="13.140625" style="1" customWidth="1"/>
    <col min="8" max="8" width="14.7109375" style="1" customWidth="1"/>
    <col min="9" max="9" width="14.42578125" style="1" customWidth="1"/>
    <col min="10" max="10" width="9.140625" style="1"/>
    <col min="11" max="11" width="12.42578125" style="1" bestFit="1" customWidth="1"/>
    <col min="12" max="16384" width="9.140625" style="1"/>
  </cols>
  <sheetData>
    <row r="1" spans="1:11" ht="20.25" x14ac:dyDescent="0.3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0.25" x14ac:dyDescent="0.3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5" spans="1:11" x14ac:dyDescent="0.2">
      <c r="A5" s="1" t="s">
        <v>11</v>
      </c>
    </row>
    <row r="6" spans="1:11" ht="15.75" thickBot="1" x14ac:dyDescent="0.25">
      <c r="A6" s="1" t="s">
        <v>27</v>
      </c>
    </row>
    <row r="7" spans="1:11" x14ac:dyDescent="0.2">
      <c r="A7" s="1" t="s">
        <v>28</v>
      </c>
      <c r="J7" s="31" t="s">
        <v>3</v>
      </c>
      <c r="K7" s="32">
        <f>+C17</f>
        <v>0</v>
      </c>
    </row>
    <row r="8" spans="1:11" ht="15.75" thickBot="1" x14ac:dyDescent="0.25">
      <c r="J8" s="33" t="s">
        <v>4</v>
      </c>
      <c r="K8" s="34">
        <f>+C18+C31+C45</f>
        <v>0</v>
      </c>
    </row>
    <row r="10" spans="1:11" ht="15.75" x14ac:dyDescent="0.25">
      <c r="A10" s="36" t="s">
        <v>7</v>
      </c>
      <c r="B10" s="36"/>
      <c r="C10" s="36"/>
      <c r="G10" s="36" t="s">
        <v>7</v>
      </c>
      <c r="H10" s="36"/>
      <c r="I10" s="36"/>
    </row>
    <row r="11" spans="1:11" ht="15.75" x14ac:dyDescent="0.25">
      <c r="A11" s="36" t="s">
        <v>30</v>
      </c>
      <c r="B11" s="36"/>
      <c r="C11" s="36"/>
      <c r="D11" s="4"/>
      <c r="G11" s="36" t="s">
        <v>31</v>
      </c>
      <c r="H11" s="36"/>
      <c r="I11" s="36"/>
      <c r="J11" s="4"/>
    </row>
    <row r="12" spans="1:11" x14ac:dyDescent="0.2">
      <c r="I12" s="2"/>
    </row>
    <row r="13" spans="1:11" ht="15.75" x14ac:dyDescent="0.25">
      <c r="A13" s="5" t="s">
        <v>5</v>
      </c>
      <c r="C13" s="6">
        <v>0</v>
      </c>
      <c r="D13" s="24" t="s">
        <v>16</v>
      </c>
      <c r="G13" s="5" t="s">
        <v>12</v>
      </c>
      <c r="I13" s="6">
        <v>0</v>
      </c>
      <c r="J13" s="23"/>
    </row>
    <row r="14" spans="1:11" x14ac:dyDescent="0.2">
      <c r="A14" s="7"/>
      <c r="C14" s="8"/>
      <c r="G14" s="7"/>
      <c r="I14" s="8"/>
    </row>
    <row r="15" spans="1:11" ht="15.75" x14ac:dyDescent="0.25">
      <c r="A15" s="9" t="s">
        <v>0</v>
      </c>
      <c r="B15" s="9" t="s">
        <v>2</v>
      </c>
      <c r="C15" s="10" t="s">
        <v>1</v>
      </c>
      <c r="G15" s="9" t="s">
        <v>0</v>
      </c>
      <c r="H15" s="9" t="s">
        <v>2</v>
      </c>
      <c r="I15" s="10" t="s">
        <v>1</v>
      </c>
    </row>
    <row r="16" spans="1:11" ht="15.75" x14ac:dyDescent="0.25">
      <c r="A16" s="18"/>
      <c r="B16" s="18"/>
      <c r="C16" s="20"/>
      <c r="G16" s="18"/>
      <c r="H16" s="26" t="s">
        <v>17</v>
      </c>
      <c r="I16" s="19">
        <f>ROUND(I13/(1+G17+G18),2)</f>
        <v>0</v>
      </c>
    </row>
    <row r="17" spans="1:11" x14ac:dyDescent="0.2">
      <c r="A17" s="35">
        <v>0.1363</v>
      </c>
      <c r="B17" s="11" t="s">
        <v>3</v>
      </c>
      <c r="C17" s="12">
        <f>ROUND(C13*A17,2)</f>
        <v>0</v>
      </c>
      <c r="D17" s="1" t="s">
        <v>8</v>
      </c>
      <c r="G17" s="35">
        <v>0.1363</v>
      </c>
      <c r="H17" s="11" t="s">
        <v>3</v>
      </c>
      <c r="I17" s="12">
        <f>ROUND(I16*G17,2)</f>
        <v>0</v>
      </c>
      <c r="J17" s="1" t="s">
        <v>8</v>
      </c>
    </row>
    <row r="18" spans="1:11" x14ac:dyDescent="0.2">
      <c r="A18" s="35">
        <v>7.6499999999999999E-2</v>
      </c>
      <c r="B18" s="11" t="s">
        <v>4</v>
      </c>
      <c r="C18" s="12">
        <f>ROUND(C13*A18,2)</f>
        <v>0</v>
      </c>
      <c r="D18" s="1" t="s">
        <v>9</v>
      </c>
      <c r="G18" s="35">
        <v>7.6499999999999999E-2</v>
      </c>
      <c r="H18" s="11" t="s">
        <v>4</v>
      </c>
      <c r="I18" s="12">
        <f>+I13-I16-I17</f>
        <v>0</v>
      </c>
      <c r="J18" s="1" t="s">
        <v>9</v>
      </c>
    </row>
    <row r="19" spans="1:11" x14ac:dyDescent="0.2">
      <c r="C19" s="8"/>
      <c r="I19" s="8"/>
    </row>
    <row r="20" spans="1:11" ht="16.5" thickBot="1" x14ac:dyDescent="0.3">
      <c r="A20" s="5" t="s">
        <v>6</v>
      </c>
      <c r="C20" s="13">
        <f>C13+C17+C18</f>
        <v>0</v>
      </c>
      <c r="G20" s="5" t="s">
        <v>6</v>
      </c>
      <c r="I20" s="13">
        <f>+I16+I17+I18</f>
        <v>0</v>
      </c>
    </row>
    <row r="21" spans="1:11" ht="15.75" thickTop="1" x14ac:dyDescent="0.2">
      <c r="C21" s="1"/>
      <c r="F21" s="25" t="s">
        <v>20</v>
      </c>
      <c r="I21" s="21"/>
    </row>
    <row r="22" spans="1:11" ht="15.75" thickBot="1" x14ac:dyDescent="0.25">
      <c r="A22" s="14"/>
      <c r="B22" s="14"/>
      <c r="C22" s="15"/>
      <c r="D22" s="14"/>
      <c r="E22" s="14"/>
      <c r="F22" s="14"/>
      <c r="G22" s="14"/>
      <c r="H22" s="14"/>
      <c r="I22" s="14"/>
      <c r="J22" s="14"/>
      <c r="K22" s="14"/>
    </row>
    <row r="23" spans="1:11" ht="15.75" thickTop="1" x14ac:dyDescent="0.2">
      <c r="A23" s="16"/>
      <c r="B23" s="16"/>
      <c r="C23" s="17"/>
      <c r="D23" s="16"/>
      <c r="E23" s="16"/>
      <c r="F23" s="16"/>
      <c r="G23" s="16"/>
      <c r="H23" s="16"/>
      <c r="I23" s="16"/>
      <c r="J23" s="16"/>
      <c r="K23" s="16"/>
    </row>
    <row r="24" spans="1:11" ht="15.75" x14ac:dyDescent="0.25">
      <c r="A24" s="36" t="s">
        <v>7</v>
      </c>
      <c r="B24" s="36"/>
      <c r="C24" s="36"/>
      <c r="G24" s="36" t="s">
        <v>7</v>
      </c>
      <c r="H24" s="36"/>
      <c r="I24" s="36"/>
    </row>
    <row r="25" spans="1:11" ht="15.75" x14ac:dyDescent="0.25">
      <c r="A25" s="36" t="s">
        <v>15</v>
      </c>
      <c r="B25" s="36"/>
      <c r="C25" s="36"/>
      <c r="D25" s="4"/>
      <c r="G25" s="3" t="s">
        <v>21</v>
      </c>
      <c r="H25" s="3"/>
      <c r="I25" s="3"/>
      <c r="J25" s="4"/>
    </row>
    <row r="26" spans="1:11" x14ac:dyDescent="0.2">
      <c r="I26" s="2"/>
    </row>
    <row r="27" spans="1:11" ht="15.75" x14ac:dyDescent="0.25">
      <c r="A27" s="5" t="s">
        <v>5</v>
      </c>
      <c r="C27" s="6">
        <v>0</v>
      </c>
      <c r="D27" s="24" t="s">
        <v>13</v>
      </c>
      <c r="G27" s="5" t="s">
        <v>12</v>
      </c>
      <c r="I27" s="6">
        <v>0</v>
      </c>
      <c r="J27" s="24"/>
    </row>
    <row r="28" spans="1:11" x14ac:dyDescent="0.2">
      <c r="A28" s="7"/>
      <c r="C28" s="8"/>
      <c r="G28" s="7"/>
      <c r="I28" s="8"/>
    </row>
    <row r="29" spans="1:11" ht="15.75" x14ac:dyDescent="0.25">
      <c r="A29" s="9" t="s">
        <v>0</v>
      </c>
      <c r="B29" s="9" t="s">
        <v>2</v>
      </c>
      <c r="C29" s="10" t="s">
        <v>1</v>
      </c>
      <c r="G29" s="9" t="s">
        <v>0</v>
      </c>
      <c r="H29" s="9" t="s">
        <v>2</v>
      </c>
      <c r="I29" s="10" t="s">
        <v>1</v>
      </c>
    </row>
    <row r="30" spans="1:11" x14ac:dyDescent="0.2">
      <c r="B30" s="11"/>
      <c r="C30" s="12"/>
      <c r="H30" s="27" t="s">
        <v>18</v>
      </c>
      <c r="I30" s="12">
        <f>ROUND(I27/1.0765,2)</f>
        <v>0</v>
      </c>
    </row>
    <row r="31" spans="1:11" x14ac:dyDescent="0.2">
      <c r="A31" s="35">
        <v>7.6499999999999999E-2</v>
      </c>
      <c r="B31" s="11" t="s">
        <v>4</v>
      </c>
      <c r="C31" s="12">
        <f>ROUND(C27*A31,2)</f>
        <v>0</v>
      </c>
      <c r="D31" s="1" t="s">
        <v>9</v>
      </c>
      <c r="G31" s="35">
        <v>7.6499999999999999E-2</v>
      </c>
      <c r="H31" s="11" t="s">
        <v>4</v>
      </c>
      <c r="I31" s="12">
        <f>I27-I30</f>
        <v>0</v>
      </c>
      <c r="J31" s="1" t="s">
        <v>9</v>
      </c>
    </row>
    <row r="32" spans="1:11" x14ac:dyDescent="0.2">
      <c r="C32" s="8"/>
      <c r="I32" s="8"/>
    </row>
    <row r="33" spans="1:11" ht="16.5" thickBot="1" x14ac:dyDescent="0.3">
      <c r="A33" s="5" t="s">
        <v>6</v>
      </c>
      <c r="C33" s="13">
        <f>C27+C30+C31</f>
        <v>0</v>
      </c>
      <c r="G33" s="5" t="s">
        <v>6</v>
      </c>
      <c r="I33" s="13">
        <f>SUM(I30:I32)</f>
        <v>0</v>
      </c>
    </row>
    <row r="34" spans="1:11" ht="15.75" thickTop="1" x14ac:dyDescent="0.2">
      <c r="F34" s="25" t="s">
        <v>19</v>
      </c>
      <c r="I34" s="2"/>
    </row>
    <row r="35" spans="1:11" x14ac:dyDescent="0.2">
      <c r="A35" s="28" t="s">
        <v>26</v>
      </c>
      <c r="F35" s="25"/>
      <c r="I35" s="2"/>
    </row>
    <row r="36" spans="1:11" ht="15.75" thickBot="1" x14ac:dyDescent="0.25">
      <c r="A36" s="14"/>
      <c r="B36" s="14"/>
      <c r="C36" s="15"/>
      <c r="D36" s="14"/>
      <c r="E36" s="14"/>
      <c r="F36" s="14"/>
      <c r="G36" s="14"/>
      <c r="H36" s="14"/>
      <c r="I36" s="14"/>
      <c r="J36" s="14"/>
      <c r="K36" s="14"/>
    </row>
    <row r="37" spans="1:11" ht="15.75" thickTop="1" x14ac:dyDescent="0.2">
      <c r="C37" s="22"/>
    </row>
    <row r="38" spans="1:11" ht="15.75" x14ac:dyDescent="0.25">
      <c r="A38" s="36" t="s">
        <v>7</v>
      </c>
      <c r="B38" s="36"/>
      <c r="C38" s="36"/>
      <c r="G38" s="36" t="s">
        <v>7</v>
      </c>
      <c r="H38" s="36"/>
      <c r="I38" s="36"/>
    </row>
    <row r="39" spans="1:11" ht="15.75" x14ac:dyDescent="0.25">
      <c r="A39" s="36" t="s">
        <v>22</v>
      </c>
      <c r="B39" s="36"/>
      <c r="C39" s="36"/>
      <c r="G39" s="36" t="s">
        <v>22</v>
      </c>
      <c r="H39" s="36"/>
      <c r="I39" s="36"/>
    </row>
    <row r="40" spans="1:11" ht="15.75" x14ac:dyDescent="0.25">
      <c r="A40" s="36" t="s">
        <v>23</v>
      </c>
      <c r="B40" s="36"/>
      <c r="C40" s="36"/>
      <c r="G40" s="5" t="s">
        <v>24</v>
      </c>
      <c r="I40" s="2"/>
    </row>
    <row r="41" spans="1:11" ht="15.75" x14ac:dyDescent="0.25">
      <c r="A41" s="5" t="s">
        <v>5</v>
      </c>
      <c r="C41" s="6">
        <v>0</v>
      </c>
      <c r="D41" s="11" t="s">
        <v>14</v>
      </c>
      <c r="G41" s="5" t="s">
        <v>12</v>
      </c>
      <c r="I41" s="6">
        <v>0</v>
      </c>
      <c r="J41" s="11"/>
    </row>
    <row r="42" spans="1:11" x14ac:dyDescent="0.2">
      <c r="A42" s="7"/>
      <c r="C42" s="8"/>
      <c r="G42" s="7"/>
      <c r="I42" s="8"/>
    </row>
    <row r="43" spans="1:11" ht="15.75" x14ac:dyDescent="0.25">
      <c r="A43" s="9" t="s">
        <v>0</v>
      </c>
      <c r="B43" s="9" t="s">
        <v>2</v>
      </c>
      <c r="C43" s="10" t="s">
        <v>1</v>
      </c>
      <c r="G43" s="9" t="s">
        <v>0</v>
      </c>
      <c r="H43" s="9" t="s">
        <v>2</v>
      </c>
      <c r="I43" s="10" t="s">
        <v>1</v>
      </c>
    </row>
    <row r="44" spans="1:11" ht="15.75" x14ac:dyDescent="0.25">
      <c r="A44" s="18"/>
      <c r="B44" s="18"/>
      <c r="C44" s="20"/>
      <c r="G44" s="18"/>
      <c r="H44" s="29" t="s">
        <v>25</v>
      </c>
      <c r="I44" s="12">
        <f>ROUND(I41/1.0145,2)</f>
        <v>0</v>
      </c>
    </row>
    <row r="45" spans="1:11" x14ac:dyDescent="0.2">
      <c r="A45" s="35">
        <v>1.4500000000000001E-2</v>
      </c>
      <c r="B45" s="11" t="s">
        <v>4</v>
      </c>
      <c r="C45" s="12">
        <f>ROUND(C41*A45,2)</f>
        <v>0</v>
      </c>
      <c r="D45" s="1" t="s">
        <v>10</v>
      </c>
      <c r="G45" s="35">
        <v>1.4500000000000001E-2</v>
      </c>
      <c r="H45" s="11" t="s">
        <v>4</v>
      </c>
      <c r="I45" s="12">
        <f>+I41-I44</f>
        <v>0</v>
      </c>
      <c r="J45" s="1" t="s">
        <v>10</v>
      </c>
    </row>
    <row r="46" spans="1:11" x14ac:dyDescent="0.2">
      <c r="C46" s="8"/>
      <c r="I46" s="8"/>
    </row>
    <row r="47" spans="1:11" ht="16.5" thickBot="1" x14ac:dyDescent="0.3">
      <c r="A47" s="5" t="s">
        <v>6</v>
      </c>
      <c r="C47" s="13">
        <f>C41+C45</f>
        <v>0</v>
      </c>
      <c r="G47" s="5" t="s">
        <v>6</v>
      </c>
      <c r="I47" s="13">
        <f>SUM(I44:I46)</f>
        <v>0</v>
      </c>
    </row>
    <row r="48" spans="1:11" ht="15.75" thickTop="1" x14ac:dyDescent="0.2">
      <c r="F48" s="25" t="s">
        <v>29</v>
      </c>
      <c r="I48" s="2"/>
    </row>
    <row r="49" spans="1:11" ht="15.75" thickBot="1" x14ac:dyDescent="0.25">
      <c r="A49" s="14"/>
      <c r="B49" s="14"/>
      <c r="C49" s="15"/>
      <c r="D49" s="14"/>
      <c r="E49" s="14"/>
      <c r="F49" s="14"/>
      <c r="G49" s="14"/>
      <c r="H49" s="14"/>
      <c r="I49" s="14"/>
      <c r="J49" s="14"/>
      <c r="K49" s="14"/>
    </row>
    <row r="50" spans="1:11" ht="15.75" thickTop="1" x14ac:dyDescent="0.2">
      <c r="C50" s="22"/>
    </row>
  </sheetData>
  <sheetProtection algorithmName="SHA-512" hashValue="SWMmPKtWj4XAGYbRLZXkDPC2KC2gA0DMMH8UcUUxdbx/RzjKH0Jm7DjhkqRH1O3FUmfN1flA8iEp0l/3nMQecw==" saltValue="a/dg1sjfF/IAGYDwxTmjrg==" spinCount="100000" sheet="1" objects="1" scenarios="1"/>
  <mergeCells count="12">
    <mergeCell ref="A40:C40"/>
    <mergeCell ref="A10:C10"/>
    <mergeCell ref="A24:C24"/>
    <mergeCell ref="G24:I24"/>
    <mergeCell ref="G38:I38"/>
    <mergeCell ref="G39:I39"/>
    <mergeCell ref="G10:I10"/>
    <mergeCell ref="A38:C38"/>
    <mergeCell ref="A39:C39"/>
    <mergeCell ref="A11:C11"/>
    <mergeCell ref="G11:I11"/>
    <mergeCell ref="A25:C25"/>
  </mergeCells>
  <phoneticPr fontId="0" type="noConversion"/>
  <pageMargins left="0.75" right="0.75" top="1" bottom="1" header="0.5" footer="0.5"/>
  <pageSetup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23288C579F4C4AB230DE6C7364F82A" ma:contentTypeVersion="12" ma:contentTypeDescription="Create a new document." ma:contentTypeScope="" ma:versionID="df220e8897da0dde3bd2295e61142751">
  <xsd:schema xmlns:xsd="http://www.w3.org/2001/XMLSchema" xmlns:xs="http://www.w3.org/2001/XMLSchema" xmlns:p="http://schemas.microsoft.com/office/2006/metadata/properties" xmlns:ns3="a708e1ef-7d81-4b46-abf0-7fb0302b4ccf" targetNamespace="http://schemas.microsoft.com/office/2006/metadata/properties" ma:root="true" ma:fieldsID="69fc36b00bffed0889c26406e2594293" ns3:_="">
    <xsd:import namespace="a708e1ef-7d81-4b46-abf0-7fb0302b4c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8e1ef-7d81-4b46-abf0-7fb0302b4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BFB034-BC2C-4DA5-896F-55FCEDD24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08e1ef-7d81-4b46-abf0-7fb0302b4c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52532C-36F4-4F72-8997-B714CC3DF3B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a708e1ef-7d81-4b46-abf0-7fb0302b4ccf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3C72D7-5BD6-429E-97D0-FC13DF289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OCSD</dc:creator>
  <cp:lastModifiedBy>Lulue, Jason</cp:lastModifiedBy>
  <cp:lastPrinted>2014-09-16T16:24:18Z</cp:lastPrinted>
  <dcterms:created xsi:type="dcterms:W3CDTF">2005-08-23T17:24:23Z</dcterms:created>
  <dcterms:modified xsi:type="dcterms:W3CDTF">2024-06-04T16:53:23Z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0x0101007323288C579F4C4AB230DE6C7364F82A</vt:lpwstr>
  </property>
</Properties>
</file>